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rv2019\Cartelle Personali\ufficio.ragioneria\BILANCIO PREVISIONE 2021-2023\CANONE UNICO PATRIMONIALE\"/>
    </mc:Choice>
  </mc:AlternateContent>
  <xr:revisionPtr revIDLastSave="0" documentId="13_ncr:1_{DDFAB568-EB92-45B1-B2F7-815014C19F2D}" xr6:coauthVersionLast="46" xr6:coauthVersionMax="46" xr10:uidLastSave="{00000000-0000-0000-0000-000000000000}"/>
  <bookViews>
    <workbookView xWindow="-120" yWindow="-120" windowWidth="29040" windowHeight="15840" tabRatio="500" activeTab="2" xr2:uid="{00000000-000D-0000-FFFF-FFFF00000000}"/>
  </bookViews>
  <sheets>
    <sheet name="Pubblicità" sheetId="1" r:id="rId1"/>
    <sheet name="Affissioni" sheetId="2" r:id="rId2"/>
    <sheet name="Suolo"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9" i="3" l="1"/>
  <c r="F22" i="1"/>
  <c r="F21" i="1"/>
  <c r="F20" i="1"/>
  <c r="G27" i="3"/>
  <c r="H27" i="3" s="1"/>
  <c r="E26" i="3"/>
  <c r="D26" i="3"/>
  <c r="D25" i="3"/>
  <c r="D24" i="3"/>
  <c r="D23" i="3"/>
  <c r="G21" i="3"/>
  <c r="H21" i="3" s="1"/>
  <c r="G20" i="3"/>
  <c r="H20" i="3" s="1"/>
  <c r="G19" i="3"/>
  <c r="G18" i="3"/>
  <c r="H18" i="3" s="1"/>
  <c r="G17" i="3"/>
  <c r="H17" i="3" s="1"/>
  <c r="D17" i="3"/>
  <c r="E17" i="3" s="1"/>
  <c r="G16" i="3"/>
  <c r="H16" i="3" s="1"/>
  <c r="D16" i="3"/>
  <c r="E16" i="3" s="1"/>
  <c r="G15" i="3"/>
  <c r="H15" i="3" s="1"/>
  <c r="D15" i="3"/>
  <c r="E15" i="3" s="1"/>
  <c r="G15" i="2"/>
  <c r="H15" i="2" s="1"/>
  <c r="H5" i="2"/>
  <c r="G14" i="2" s="1"/>
  <c r="C64" i="1"/>
  <c r="D64" i="1" s="1"/>
  <c r="F63" i="1"/>
  <c r="D63" i="1"/>
  <c r="F59" i="1"/>
  <c r="F56" i="1"/>
  <c r="F53" i="1"/>
  <c r="F50" i="1"/>
  <c r="F46" i="1"/>
  <c r="D40" i="1"/>
  <c r="F40" i="1" s="1"/>
  <c r="F38" i="1"/>
  <c r="G30" i="1"/>
  <c r="G29" i="1"/>
  <c r="F19" i="1"/>
  <c r="D19" i="1" s="1"/>
  <c r="E16" i="1"/>
  <c r="G15" i="1"/>
  <c r="E15" i="1"/>
  <c r="G31" i="1" l="1"/>
  <c r="F39" i="1"/>
  <c r="D41" i="1"/>
  <c r="F41" i="1" s="1"/>
  <c r="G16" i="1"/>
  <c r="E17" i="1"/>
  <c r="D29" i="1"/>
  <c r="E19" i="1"/>
  <c r="E29" i="1" s="1"/>
  <c r="G18" i="1"/>
  <c r="E18" i="1"/>
  <c r="D25" i="2"/>
  <c r="H14" i="2"/>
  <c r="D26" i="2" s="1"/>
  <c r="G19" i="1"/>
  <c r="G32" i="1"/>
  <c r="G17" i="1" l="1"/>
  <c r="D28" i="2"/>
  <c r="E26" i="2"/>
  <c r="G20" i="1"/>
  <c r="D20" i="1"/>
  <c r="D27" i="2"/>
  <c r="E25" i="2"/>
  <c r="F25" i="2" l="1"/>
  <c r="E27" i="2"/>
  <c r="G22" i="1"/>
  <c r="D22" i="1"/>
  <c r="E28" i="2"/>
  <c r="F26" i="2"/>
  <c r="E20" i="1"/>
  <c r="E30" i="1" s="1"/>
  <c r="D30" i="1"/>
  <c r="D21" i="1"/>
  <c r="G21" i="1"/>
  <c r="F28" i="2" l="1"/>
  <c r="G26" i="2"/>
  <c r="E22" i="1"/>
  <c r="E32" i="1" s="1"/>
  <c r="D32" i="1"/>
  <c r="D31" i="1"/>
  <c r="E21" i="1"/>
  <c r="E31" i="1" s="1"/>
  <c r="F27" i="2"/>
  <c r="G25" i="2"/>
  <c r="H25" i="2" l="1"/>
  <c r="H27" i="2" s="1"/>
  <c r="G27" i="2"/>
  <c r="G28" i="2"/>
  <c r="H26" i="2"/>
  <c r="H28" i="2" s="1"/>
</calcChain>
</file>

<file path=xl/sharedStrings.xml><?xml version="1.0" encoding="utf-8"?>
<sst xmlns="http://schemas.openxmlformats.org/spreadsheetml/2006/main" count="135" uniqueCount="96">
  <si>
    <t>ALLEGATO 2</t>
  </si>
  <si>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</si>
  <si>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</si>
  <si>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</si>
  <si>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</si>
  <si>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</si>
  <si>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</si>
  <si>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</si>
  <si>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</si>
  <si>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</si>
  <si>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rgb="FF00000A"/>
        <rFont val="Times New Roman"/>
        <family val="1"/>
        <charset val="1"/>
      </rPr>
      <t xml:space="preserve">1)– </t>
    </r>
    <r>
      <rPr>
        <u/>
        <sz val="12"/>
        <color rgb="FF00000A"/>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</si>
  <si>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</si>
  <si>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</si>
  <si>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</si>
  <si>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</si>
  <si>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</si>
  <si>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</si>
  <si>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</si>
  <si>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</si>
  <si>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</si>
  <si>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</si>
  <si>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</si>
  <si>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</si>
  <si>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</si>
  <si>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</si>
  <si>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</si>
  <si>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</si>
  <si>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</si>
  <si>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</si>
  <si>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</si>
  <si>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</si>
  <si>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</si>
  <si>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</si>
  <si>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</si>
  <si>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</si>
  <si>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 PUBBLICITA’ ESEGUITA CON PALLONI FRENANTI E SIMILI</t>
  </si>
  <si>
    <t>6)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</si>
  <si>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</si>
  <si>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</si>
  <si>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</si>
  <si>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</si>
  <si>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</si>
  <si>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</si>
  <si>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</si>
  <si>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</si>
  <si>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</si>
  <si>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</si>
  <si>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</si>
  <si>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</si>
  <si>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t xml:space="preserve">Aumento </t>
  </si>
  <si>
    <r>
      <rPr>
        <sz val="12"/>
        <color rgb="FF00000A"/>
        <rFont val="Times New Roman"/>
        <family val="1"/>
        <charset val="1"/>
      </rPr>
      <t xml:space="preserve"> - </t>
    </r>
    <r>
      <rPr>
        <u/>
        <sz val="12"/>
        <color rgb="FF00000A"/>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</si>
  <si>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</si>
  <si>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</si>
  <si>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</si>
  <si>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</si>
  <si>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</si>
  <si>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</si>
  <si>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</si>
  <si>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</si>
  <si>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</si>
  <si>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</si>
  <si>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</si>
  <si>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</si>
  <si>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</si>
  <si>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rgb="FF00000A"/>
        <rFont val="Arial"/>
        <family val="2"/>
        <charset val="1"/>
      </rPr>
      <t xml:space="preserve">CAT.SPECIALE </t>
    </r>
    <r>
      <rPr>
        <b/>
        <sz val="8"/>
        <color rgb="FF00000A"/>
        <rFont val="Arial"/>
        <family val="2"/>
        <charset val="1"/>
      </rPr>
      <t>Superfici inferiori a mq. 1</t>
    </r>
  </si>
  <si>
    <r>
      <rPr>
        <b/>
        <sz val="10"/>
        <color rgb="FF00000A"/>
        <rFont val="Arial"/>
        <family val="2"/>
        <charset val="1"/>
      </rPr>
      <t xml:space="preserve">CAT.SPECIALE </t>
    </r>
    <r>
      <rPr>
        <b/>
        <sz val="8"/>
        <color rgb="FF00000A"/>
        <rFont val="Arial"/>
        <family val="2"/>
        <charset val="1"/>
      </rPr>
      <t>Superfici superiori a mq. 1</t>
    </r>
  </si>
  <si>
    <r>
      <rPr>
        <b/>
        <i/>
        <sz val="11"/>
        <color rgb="FF00000A"/>
        <rFont val="Calibri"/>
        <family val="2"/>
        <charset val="1"/>
      </rPr>
      <t xml:space="preserve">Per le affissioni richieste per il giorno in cui è stato consegnato il materiale da affiggere od entro i due giorni successivi, se trattasi di affissioni di contenuto commerciale, o </t>
    </r>
    <r>
      <rPr>
        <b/>
        <i/>
        <sz val="11"/>
        <color rgb="FFC9211E"/>
        <rFont val="Calibri"/>
        <family val="2"/>
        <charset val="1"/>
      </rPr>
      <t>affissioni funebri</t>
    </r>
    <r>
      <rPr>
        <b/>
        <i/>
        <sz val="11"/>
        <color rgb="FF00000A"/>
        <rFont val="Calibri"/>
        <family val="2"/>
        <charset val="1"/>
      </rPr>
      <t xml:space="preserve">  ovvero per le ore notturne dalle 20 alle 7 o nei giorni festivi, è dovuta la maggiorazione del 10 per cento del canone, </t>
    </r>
    <r>
      <rPr>
        <b/>
        <i/>
        <sz val="11"/>
        <color rgb="FFFF6600"/>
        <rFont val="Calibri"/>
        <family val="2"/>
        <charset val="1"/>
      </rPr>
      <t>con un minimo di € 30,00</t>
    </r>
    <r>
      <rPr>
        <b/>
        <i/>
        <sz val="11"/>
        <color rgb="FF00000A"/>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</si>
  <si>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</si>
  <si>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</si>
  <si>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</si>
  <si>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superiori a 15 giorni le tariffe sono ridotte del 50 %</t>
  </si>
  <si>
    <t>Per le sole occupazioni poste in essere da pubblici esercizi superiori a 30 giorni le tariffe sono ulteriormente ridotte del 50 %</t>
  </si>
  <si>
    <t>OCCUPAZIONI SPAZI ED AREE PUBBLICHE</t>
  </si>
  <si>
    <t>Tipologia di occupazioni di suolo pubblico</t>
  </si>
  <si>
    <t>TARIFFE PERMANENTI/mq</t>
  </si>
  <si>
    <t>TARIFFE TEMPORANEA/mq</t>
  </si>
  <si>
    <t>I categoria</t>
  </si>
  <si>
    <t>II categoria</t>
  </si>
  <si>
    <t xml:space="preserve">Occupazioni  di qualsiasi natura di suolo pubblico  per ogni mq e per anno  </t>
  </si>
  <si>
    <r>
      <rPr>
        <b/>
        <sz val="8"/>
        <color rgb="FF00000A"/>
        <rFont val="Arial"/>
        <family val="2"/>
        <charset val="1"/>
      </rPr>
      <t xml:space="preserve">Occupazioni di spazi sovrastanti comprese le occupazioni </t>
    </r>
    <r>
      <rPr>
        <b/>
        <sz val="8"/>
        <color rgb="FF000000"/>
        <rFont val="Arial"/>
        <family val="2"/>
        <charset val="1"/>
      </rPr>
      <t xml:space="preserve">con tende fisse e retrattili aggettanti direttamente sul suolo pubblico </t>
    </r>
    <r>
      <rPr>
        <b/>
        <sz val="8"/>
        <color rgb="FF00000A"/>
        <rFont val="Arial"/>
        <family val="2"/>
        <charset val="1"/>
      </rPr>
      <t>( -70% )</t>
    </r>
  </si>
  <si>
    <t>Occupazioni di spazi sottostanti il suolo ( riduzione ¼ Legge 160/2019 )</t>
  </si>
  <si>
    <t>Occupazioni effettuata in occasione di manifestazioni politiche , culturali , sportive  -80 %</t>
  </si>
  <si>
    <t>Occupazioni realizzate per l’esercizio dell’attività edilizia  ( - 50 % )</t>
  </si>
  <si>
    <t>Occupazioni temporanee realizzate da produttori agricoli e pubblici esercizi di cui all’art 5 Legge 25  agosto 1991 . n 287 ( - 50% )</t>
  </si>
  <si>
    <t xml:space="preserve">Occupazioni realizzate con attrazioni ed installazioni dello spettacolo viaggiante -80% </t>
  </si>
  <si>
    <t xml:space="preserve">Occupazione suolo e soprassuolo attraverso apparecchi automatici per Distribuzione di tabacchi </t>
  </si>
  <si>
    <t>TARIFFE PERMANENTI</t>
  </si>
  <si>
    <t>-centro abitato ( I Categoria)</t>
  </si>
  <si>
    <t>- zona limitrofa ( II categoria )</t>
  </si>
  <si>
    <r>
      <rPr>
        <b/>
        <sz val="10"/>
        <color rgb="FF00000A"/>
        <rFont val="Calibri"/>
        <family val="2"/>
        <charset val="1"/>
      </rPr>
      <t xml:space="preserve">Distributori di carburante: occupazione del suolo e del sottosuolo effettuate con le </t>
    </r>
    <r>
      <rPr>
        <b/>
        <sz val="11"/>
        <color rgb="FF00000A"/>
        <rFont val="Calibri"/>
        <family val="2"/>
        <charset val="1"/>
      </rPr>
      <t xml:space="preserve">sole colonnine montanti di distribuzione dei carburanti, dell’acqua e dell’aria </t>
    </r>
    <r>
      <rPr>
        <b/>
        <sz val="10"/>
        <color rgb="FF00000A"/>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rgb="FF00000A"/>
        <rFont val="Calibri"/>
        <family val="2"/>
        <charset val="1"/>
      </rPr>
      <t xml:space="preserve">ariffa va aumentata di un quarto per ogni mille litri o frazione di mille litri. E’ </t>
    </r>
    <r>
      <rPr>
        <b/>
        <sz val="10"/>
        <color rgb="FF00000A"/>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</si>
  <si>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</si>
  <si>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</si>
  <si>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Occupazione con autovetture di uso privato realizzate su aree a ciò destinate dal Comune ( -30%)</t>
  </si>
  <si>
    <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r>
      <rPr>
        <sz val="10.5"/>
        <rFont val="Calibri"/>
        <family val="2"/>
        <charset val="1"/>
      </rPr>
      <t xml:space="preserve"> per anno solare</t>
    </r>
  </si>
  <si>
    <r>
      <t>Pubblicità effettuata all'esterno dei veicoli adibiti a uso pubblico o a uso privato, fino a tre metri quadrati di superficie</t>
    </r>
    <r>
      <rPr>
        <b/>
        <sz val="10"/>
        <color rgb="FF00000A"/>
        <rFont val="Calibri"/>
        <family val="2"/>
        <charset val="1"/>
      </rPr>
      <t xml:space="preserve"> ( MOTOVEICOLI NON COMPRESI NELLE PRECEDENTI CATEGORIE )</t>
    </r>
    <r>
      <rPr>
        <sz val="10"/>
        <color rgb="FF00000A"/>
        <rFont val="Calibri"/>
        <family val="2"/>
        <charset val="1"/>
      </rPr>
      <t xml:space="preserve"> per anno solare</t>
    </r>
  </si>
  <si>
    <t>Alle vie inserite in II categoria si applica la tariffa della I categoria ridotta del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</si>
</sst>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410]\ #,##0.00;[Red]\-[$€-410]\ #,##0.00"/>
  </numFmts>
  <fonts count="46" x14ac:knownFonts="1">
    <font>
      <sz val="11"/>
      <color rgb="FF000000"/>
      <name val="Calibri"/>
      <family val="2"/>
      <charset val="1"/>
    </font>
    <font>
      <b/>
      <sz val="16"/>
      <color rgb="FF00000A"/>
      <name val="Calibri"/>
      <family val="2"/>
      <charset val="1"/>
    </font>
    <font>
      <b/>
      <sz val="11"/>
      <color rgb="FF00000A"/>
      <name val="Calibri"/>
      <family val="2"/>
      <charset val="1"/>
    </font>
    <font>
      <b/>
      <sz val="10"/>
      <color rgb="FF00000A"/>
      <name val="Arial"/>
      <family val="2"/>
      <charset val="1"/>
    </font>
    <font>
      <sz val="10"/>
      <color rgb="FF00000A"/>
      <name val="Arial"/>
      <family val="2"/>
      <charset val="1"/>
    </font>
    <font>
      <i/>
      <sz val="10"/>
      <color rgb="FF00000A"/>
      <name val="Arial"/>
      <family val="2"/>
      <charset val="1"/>
    </font>
    <font>
      <sz val="10"/>
      <name val="Arial"/>
      <charset val="1"/>
    </font>
    <font>
      <sz val="10"/>
      <color rgb="FF0000FF"/>
      <name val="Arial"/>
      <family val="2"/>
      <charset val="1"/>
    </font>
    <font>
      <sz val="12"/>
      <color rgb="FF00000A"/>
      <name val="Times New Roman"/>
      <family val="1"/>
      <charset val="1"/>
    </font>
    <font>
      <u/>
      <sz val="12"/>
      <color rgb="FF00000A"/>
      <name val="Times New Roman"/>
      <family val="1"/>
      <charset val="1"/>
    </font>
    <font>
      <b/>
      <sz val="8"/>
      <color rgb="FF333333"/>
      <name val="Arial"/>
      <family val="2"/>
      <charset val="1"/>
    </font>
    <font>
      <b/>
      <sz val="10"/>
      <color rgb="FF333333"/>
      <name val="Arial"/>
      <family val="2"/>
      <charset val="1"/>
    </font>
    <font>
      <sz val="8"/>
      <color rgb="FF00000A"/>
      <name val="Arial"/>
      <family val="2"/>
      <charset val="1"/>
    </font>
    <font>
      <sz val="10"/>
      <color rgb="FF993300"/>
      <name val="Arial"/>
      <family val="2"/>
      <charset val="1"/>
    </font>
    <font>
      <b/>
      <sz val="10"/>
      <color rgb="FF993300"/>
      <name val="Arial"/>
      <family val="2"/>
      <charset val="1"/>
    </font>
    <font>
      <u/>
      <sz val="12"/>
      <color rgb="FF00000A"/>
      <name val="Calibri"/>
      <family val="2"/>
      <charset val="1"/>
    </font>
    <font>
      <b/>
      <sz val="8"/>
      <color rgb="FF00000A"/>
      <name val="Arial"/>
      <family val="2"/>
      <charset val="1"/>
    </font>
    <font>
      <b/>
      <sz val="10"/>
      <color rgb="FFCE181E"/>
      <name val="Arial"/>
      <family val="2"/>
      <charset val="1"/>
    </font>
    <font>
      <u/>
      <sz val="10"/>
      <color rgb="FF00000A"/>
      <name val="Arial"/>
      <family val="2"/>
      <charset val="1"/>
    </font>
    <font>
      <u/>
      <sz val="11"/>
      <color rgb="FF00000A"/>
      <name val="Calibri"/>
      <family val="2"/>
      <charset val="1"/>
    </font>
    <font>
      <u/>
      <sz val="12"/>
      <color rgb="FF00000A"/>
      <name val="Arial"/>
      <family val="2"/>
      <charset val="1"/>
    </font>
    <font>
      <b/>
      <u/>
      <sz val="12"/>
      <color rgb="FF00000A"/>
      <name val="Calibri"/>
      <family val="2"/>
      <charset val="1"/>
    </font>
    <font>
      <b/>
      <sz val="10"/>
      <color rgb="FF00000A"/>
      <name val="Calibri"/>
      <family val="2"/>
      <charset val="1"/>
    </font>
    <font>
      <sz val="10.5"/>
      <name val="Calibri"/>
      <family val="2"/>
      <charset val="1"/>
    </font>
    <font>
      <sz val="10"/>
      <name val="Calibri"/>
      <family val="2"/>
      <charset val="1"/>
    </font>
    <font>
      <b/>
      <sz val="10"/>
      <name val="Calibri"/>
      <family val="2"/>
      <charset val="1"/>
    </font>
    <font>
      <sz val="10"/>
      <color rgb="FF00000A"/>
      <name val="Calibri"/>
      <family val="2"/>
      <charset val="1"/>
    </font>
    <font>
      <b/>
      <sz val="10"/>
      <color rgb="FF993300"/>
      <name val="Calibri"/>
      <family val="2"/>
      <charset val="1"/>
    </font>
    <font>
      <b/>
      <u/>
      <sz val="14"/>
      <color rgb="FF00000A"/>
      <name val="Calibri"/>
      <family val="2"/>
      <charset val="1"/>
    </font>
    <font>
      <b/>
      <sz val="13"/>
      <color rgb="FF00000A"/>
      <name val="Calibri"/>
      <family val="2"/>
      <charset val="1"/>
    </font>
    <font>
      <b/>
      <sz val="11"/>
      <color rgb="FFCE181E"/>
      <name val="Calibri"/>
      <family val="2"/>
      <charset val="1"/>
    </font>
    <font>
      <b/>
      <sz val="11"/>
      <color rgb="FFC9211E"/>
      <name val="Calibri"/>
      <family val="2"/>
      <charset val="1"/>
    </font>
    <font>
      <b/>
      <sz val="14"/>
      <color rgb="FFC9211E"/>
      <name val="Calibri"/>
      <family val="2"/>
      <charset val="1"/>
    </font>
    <font>
      <b/>
      <i/>
      <sz val="11"/>
      <color rgb="FF00000A"/>
      <name val="Calibri"/>
      <family val="2"/>
      <charset val="1"/>
    </font>
    <font>
      <b/>
      <i/>
      <sz val="11"/>
      <color rgb="FFC9211E"/>
      <name val="Calibri"/>
      <family val="2"/>
      <charset val="1"/>
    </font>
    <font>
      <b/>
      <i/>
      <sz val="11"/>
      <color rgb="FFFF6600"/>
      <name val="Calibri"/>
      <family val="2"/>
      <charset val="1"/>
    </font>
    <font>
      <b/>
      <u/>
      <sz val="8"/>
      <color rgb="FF00000A"/>
      <name val="Arial"/>
      <family val="2"/>
      <charset val="1"/>
    </font>
    <font>
      <b/>
      <u/>
      <sz val="11"/>
      <color rgb="FF00000A"/>
      <name val="Calibri"/>
      <family val="2"/>
      <charset val="1"/>
    </font>
    <font>
      <b/>
      <u/>
      <sz val="11"/>
      <color rgb="FF000000"/>
      <name val="Calibri"/>
      <family val="2"/>
      <charset val="1"/>
    </font>
    <font>
      <b/>
      <u/>
      <sz val="12"/>
      <color rgb="FF00000A"/>
      <name val="Arial"/>
      <family val="2"/>
      <charset val="1"/>
    </font>
    <font>
      <b/>
      <sz val="10"/>
      <color rgb="FFC9211E"/>
      <name val="Arial"/>
      <family val="2"/>
      <charset val="1"/>
    </font>
    <font>
      <b/>
      <sz val="11"/>
      <color rgb="FF00000A"/>
      <name val="Arial"/>
      <family val="2"/>
      <charset val="1"/>
    </font>
    <font>
      <b/>
      <sz val="8"/>
      <color rgb="FF000000"/>
      <name val="Arial"/>
      <family val="2"/>
      <charset val="1"/>
    </font>
    <font>
      <b/>
      <sz val="10"/>
      <color rgb="FF4C4C4C"/>
      <name val="Arial"/>
      <family val="2"/>
      <charset val="1"/>
    </font>
    <font>
      <b/>
      <sz val="8"/>
      <name val="Arial"/>
      <family val="2"/>
      <charset val="1"/>
    </font>
    <font>
      <sz val="11"/>
      <color rgb="FF000000"/>
      <name val="Calibri"/>
      <family val="2"/>
      <charset val="1"/>
    </font>
  </fonts>
  <fills count="10">
    <fill>
      <patternFill patternType="none"/>
    </fill>
    <fill>
      <patternFill patternType="gray125"/>
    </fill>
    <fill>
      <patternFill patternType="solid">
        <fgColor rgb="FFFFFF00"/>
        <bgColor rgb="FFFFFF00"/>
      </patternFill>
    </fill>
    <fill>
      <patternFill patternType="solid">
        <fgColor rgb="FF00B274"/>
        <bgColor rgb="FF33B061"/>
      </patternFill>
    </fill>
    <fill>
      <patternFill patternType="solid">
        <fgColor rgb="FFCCCCFF"/>
        <bgColor rgb="FFD9D9D9"/>
      </patternFill>
    </fill>
    <fill>
      <patternFill patternType="solid">
        <fgColor rgb="FFC0C0C0"/>
        <bgColor rgb="FFCCCCFF"/>
      </patternFill>
    </fill>
    <fill>
      <patternFill patternType="solid">
        <fgColor rgb="FF33B061"/>
        <bgColor rgb="FF00B274"/>
      </patternFill>
    </fill>
    <fill>
      <patternFill patternType="solid">
        <fgColor rgb="FFFFFF70"/>
        <bgColor rgb="FFFFFFCC"/>
      </patternFill>
    </fill>
    <fill>
      <patternFill patternType="solid">
        <fgColor rgb="FFD9D9D9"/>
        <bgColor rgb="FFDDDDDD"/>
      </patternFill>
    </fill>
    <fill>
      <patternFill patternType="solid">
        <fgColor rgb="FFFFEDDE"/>
        <bgColor rgb="FFFFFFCC"/>
      </patternFill>
    </fill>
  </fills>
  <borders count="29">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s>
  <cellStyleXfs count="4">
    <xf numFmtId="0" fontId="0" fillId="0" borderId="0"/>
    <xf numFmtId="164" fontId="45" fillId="0" borderId="0" applyBorder="0" applyProtection="0"/>
    <xf numFmtId="9" fontId="6" fillId="0" borderId="0" applyBorder="0" applyProtection="0"/>
    <xf numFmtId="164" fontId="45" fillId="0" borderId="0" applyBorder="0" applyProtection="0"/>
  </cellStyleXfs>
  <cellXfs count="211">
    <xf numFmtId="0" fontId="0" fillId="0" borderId="0" xfId="0"/>
    <xf numFmtId="0" fontId="0" fillId="0" borderId="0" xfId="0" applyAlignment="1">
      <alignment horizontal="center"/>
    </xf>
    <xf numFmtId="0" fontId="1" fillId="0" borderId="0" xfId="0" applyFont="1"/>
    <xf numFmtId="0" fontId="2" fillId="0" borderId="0" xfId="0" applyFont="1" applyBorder="1" applyAlignment="1">
      <alignment horizontal="center"/>
    </xf>
    <xf numFmtId="0" fontId="0" fillId="0" borderId="0" xfId="0" applyBorder="1" applyAlignment="1">
      <alignment horizontal="center"/>
    </xf>
    <xf numFmtId="0" fontId="0" fillId="0" borderId="1" xfId="0" applyFont="1" applyBorder="1" applyAlignment="1">
      <alignment horizontal="left"/>
    </xf>
    <xf numFmtId="0" fontId="0" fillId="0" borderId="1" xfId="0" applyFont="1" applyBorder="1" applyAlignment="1">
      <alignment horizontal="right"/>
    </xf>
    <xf numFmtId="164" fontId="2" fillId="0" borderId="2" xfId="1" applyFont="1" applyBorder="1" applyAlignment="1" applyProtection="1">
      <alignment horizontal="center"/>
    </xf>
    <xf numFmtId="164" fontId="2" fillId="0" borderId="3" xfId="1" applyFont="1" applyBorder="1" applyAlignment="1" applyProtection="1">
      <alignment horizontal="center"/>
    </xf>
    <xf numFmtId="164" fontId="0" fillId="0" borderId="0" xfId="1" applyFont="1" applyBorder="1" applyAlignment="1" applyProtection="1">
      <alignment horizontal="center"/>
    </xf>
    <xf numFmtId="0" fontId="0" fillId="0" borderId="4" xfId="0" applyFont="1" applyBorder="1" applyAlignment="1">
      <alignment horizontal="left"/>
    </xf>
    <xf numFmtId="0" fontId="0" fillId="0" borderId="4" xfId="0" applyFont="1" applyBorder="1" applyAlignment="1">
      <alignment horizontal="right"/>
    </xf>
    <xf numFmtId="164" fontId="2" fillId="0" borderId="5" xfId="1" applyFont="1" applyBorder="1" applyAlignment="1" applyProtection="1">
      <alignment horizontal="center"/>
    </xf>
    <xf numFmtId="164" fontId="2" fillId="0" borderId="6" xfId="1" applyFont="1" applyBorder="1" applyAlignment="1" applyProtection="1">
      <alignment horizontal="center"/>
    </xf>
    <xf numFmtId="0" fontId="0" fillId="0" borderId="0" xfId="0" applyBorder="1" applyAlignment="1">
      <alignment horizontal="right"/>
    </xf>
    <xf numFmtId="164" fontId="2" fillId="0" borderId="0" xfId="1" applyFont="1" applyBorder="1" applyAlignment="1" applyProtection="1">
      <alignment horizontal="center"/>
    </xf>
    <xf numFmtId="0" fontId="1" fillId="0" borderId="0" xfId="0" applyFont="1" applyBorder="1" applyAlignment="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7" xfId="0" applyNumberFormat="1" applyFont="1" applyBorder="1" applyAlignment="1">
      <alignment horizontal="left" vertical="center"/>
    </xf>
    <xf numFmtId="10" fontId="4" fillId="3" borderId="8"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2"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2" applyNumberFormat="1" applyFont="1" applyBorder="1" applyAlignment="1" applyProtection="1">
      <alignment horizontal="center" vertical="center"/>
    </xf>
    <xf numFmtId="2" fontId="4" fillId="0" borderId="9" xfId="0" applyNumberFormat="1" applyFont="1" applyBorder="1" applyAlignment="1">
      <alignment horizontal="left" vertical="center"/>
    </xf>
    <xf numFmtId="2" fontId="10" fillId="0" borderId="9" xfId="0" applyNumberFormat="1" applyFont="1" applyBorder="1" applyAlignment="1">
      <alignment horizontal="center" vertical="center" wrapText="1"/>
    </xf>
    <xf numFmtId="2" fontId="11" fillId="0" borderId="9"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2" fontId="4" fillId="0" borderId="10" xfId="0" applyNumberFormat="1" applyFont="1" applyBorder="1" applyAlignment="1">
      <alignment horizontal="left" vertical="center" wrapText="1"/>
    </xf>
    <xf numFmtId="2" fontId="4" fillId="0" borderId="8" xfId="0" applyNumberFormat="1" applyFont="1" applyBorder="1" applyAlignment="1">
      <alignment horizontal="left" vertical="center"/>
    </xf>
    <xf numFmtId="2" fontId="4" fillId="0" borderId="8" xfId="0" applyNumberFormat="1" applyFont="1" applyBorder="1" applyAlignment="1">
      <alignment horizontal="center" vertical="center"/>
    </xf>
    <xf numFmtId="165" fontId="3" fillId="0" borderId="8" xfId="0" applyNumberFormat="1" applyFont="1" applyBorder="1" applyAlignment="1">
      <alignment horizontal="center" vertical="center"/>
    </xf>
    <xf numFmtId="2" fontId="4" fillId="3" borderId="8" xfId="0" applyNumberFormat="1" applyFont="1" applyFill="1" applyBorder="1" applyAlignment="1">
      <alignment horizontal="center" vertical="center"/>
    </xf>
    <xf numFmtId="165" fontId="3" fillId="4" borderId="8" xfId="0" applyNumberFormat="1" applyFont="1" applyFill="1" applyBorder="1" applyAlignment="1">
      <alignment horizontal="center" vertical="center"/>
    </xf>
    <xf numFmtId="10" fontId="4" fillId="0" borderId="8" xfId="0" applyNumberFormat="1" applyFont="1" applyBorder="1" applyAlignment="1">
      <alignment horizontal="right" vertical="center"/>
    </xf>
    <xf numFmtId="2" fontId="3" fillId="0" borderId="11" xfId="0" applyNumberFormat="1" applyFont="1" applyBorder="1" applyAlignment="1">
      <alignment horizontal="left" vertical="center" wrapText="1"/>
    </xf>
    <xf numFmtId="2" fontId="3" fillId="0" borderId="12" xfId="0" applyNumberFormat="1" applyFont="1" applyBorder="1" applyAlignment="1">
      <alignment horizontal="left" vertical="center"/>
    </xf>
    <xf numFmtId="2" fontId="4" fillId="0" borderId="12" xfId="0" applyNumberFormat="1" applyFont="1" applyBorder="1" applyAlignment="1">
      <alignment horizontal="center" vertical="center"/>
    </xf>
    <xf numFmtId="165" fontId="3" fillId="5" borderId="12" xfId="0" applyNumberFormat="1" applyFont="1" applyFill="1" applyBorder="1" applyAlignment="1">
      <alignment horizontal="center" vertical="center"/>
    </xf>
    <xf numFmtId="10" fontId="3" fillId="0" borderId="12" xfId="0" applyNumberFormat="1" applyFont="1" applyBorder="1" applyAlignment="1">
      <alignment horizontal="right" vertical="center"/>
    </xf>
    <xf numFmtId="2" fontId="4" fillId="0" borderId="11" xfId="0" applyNumberFormat="1" applyFont="1" applyBorder="1" applyAlignment="1">
      <alignment horizontal="left" vertical="center" wrapText="1"/>
    </xf>
    <xf numFmtId="2" fontId="4" fillId="0" borderId="12" xfId="0" applyNumberFormat="1" applyFont="1" applyBorder="1" applyAlignment="1">
      <alignment horizontal="left" vertical="center"/>
    </xf>
    <xf numFmtId="165" fontId="3" fillId="0" borderId="12" xfId="0" applyNumberFormat="1" applyFont="1" applyBorder="1" applyAlignment="1">
      <alignment horizontal="center" vertical="center"/>
    </xf>
    <xf numFmtId="10" fontId="4" fillId="0" borderId="12" xfId="0" applyNumberFormat="1" applyFont="1" applyBorder="1" applyAlignment="1">
      <alignment horizontal="right" vertical="center"/>
    </xf>
    <xf numFmtId="2" fontId="4" fillId="0" borderId="13" xfId="0" applyNumberFormat="1" applyFont="1" applyBorder="1" applyAlignment="1">
      <alignment horizontal="left" vertical="center" wrapText="1"/>
    </xf>
    <xf numFmtId="2" fontId="4" fillId="0" borderId="14" xfId="0" applyNumberFormat="1" applyFont="1" applyBorder="1" applyAlignment="1">
      <alignment horizontal="left" vertical="center"/>
    </xf>
    <xf numFmtId="2" fontId="4" fillId="0" borderId="14" xfId="0" applyNumberFormat="1" applyFont="1" applyBorder="1" applyAlignment="1">
      <alignment horizontal="center" vertical="center"/>
    </xf>
    <xf numFmtId="165" fontId="3"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2" fontId="13" fillId="0" borderId="15" xfId="0" applyNumberFormat="1" applyFont="1" applyBorder="1" applyAlignment="1">
      <alignment horizontal="left" vertical="center" wrapText="1"/>
    </xf>
    <xf numFmtId="2" fontId="13" fillId="0" borderId="16" xfId="0" applyNumberFormat="1" applyFont="1" applyBorder="1" applyAlignment="1">
      <alignment horizontal="left" vertical="center"/>
    </xf>
    <xf numFmtId="2" fontId="13" fillId="0" borderId="16" xfId="0" applyNumberFormat="1" applyFont="1" applyBorder="1" applyAlignment="1">
      <alignment horizontal="center" vertical="center"/>
    </xf>
    <xf numFmtId="165" fontId="14" fillId="0" borderId="16" xfId="0" applyNumberFormat="1" applyFont="1" applyBorder="1" applyAlignment="1">
      <alignment horizontal="center" vertical="center"/>
    </xf>
    <xf numFmtId="10" fontId="13" fillId="0" borderId="16" xfId="0" applyNumberFormat="1" applyFont="1" applyBorder="1" applyAlignment="1">
      <alignment horizontal="right" vertical="center"/>
    </xf>
    <xf numFmtId="2" fontId="13" fillId="0" borderId="11" xfId="0" applyNumberFormat="1" applyFont="1" applyBorder="1" applyAlignment="1">
      <alignment horizontal="left" vertical="center" wrapText="1"/>
    </xf>
    <xf numFmtId="2" fontId="13" fillId="0" borderId="12" xfId="0" applyNumberFormat="1" applyFont="1" applyBorder="1" applyAlignment="1">
      <alignment horizontal="left" vertical="center"/>
    </xf>
    <xf numFmtId="2" fontId="13" fillId="0" borderId="12" xfId="0" applyNumberFormat="1" applyFont="1" applyBorder="1" applyAlignment="1">
      <alignment horizontal="center" vertical="center"/>
    </xf>
    <xf numFmtId="165" fontId="14" fillId="0" borderId="12" xfId="0" applyNumberFormat="1" applyFont="1" applyBorder="1" applyAlignment="1">
      <alignment horizontal="center" vertical="center"/>
    </xf>
    <xf numFmtId="10" fontId="13" fillId="0" borderId="12" xfId="0" applyNumberFormat="1" applyFont="1" applyBorder="1" applyAlignment="1">
      <alignment horizontal="right" vertical="center"/>
    </xf>
    <xf numFmtId="2" fontId="13" fillId="0" borderId="17" xfId="0" applyNumberFormat="1" applyFont="1" applyBorder="1" applyAlignment="1">
      <alignment horizontal="left" vertical="center" wrapText="1"/>
    </xf>
    <xf numFmtId="2" fontId="13" fillId="0" borderId="18" xfId="0" applyNumberFormat="1" applyFont="1" applyBorder="1" applyAlignment="1">
      <alignment horizontal="left" vertical="center"/>
    </xf>
    <xf numFmtId="2" fontId="13" fillId="0" borderId="18" xfId="0" applyNumberFormat="1" applyFont="1" applyBorder="1" applyAlignment="1">
      <alignment horizontal="center" vertical="center"/>
    </xf>
    <xf numFmtId="165" fontId="14" fillId="0" borderId="18" xfId="0" applyNumberFormat="1" applyFont="1" applyBorder="1" applyAlignment="1">
      <alignment horizontal="center" vertical="center"/>
    </xf>
    <xf numFmtId="10" fontId="13" fillId="0" borderId="18" xfId="0" applyNumberFormat="1" applyFont="1" applyBorder="1" applyAlignment="1">
      <alignment horizontal="right" vertical="center"/>
    </xf>
    <xf numFmtId="2" fontId="12" fillId="0" borderId="19" xfId="0" applyNumberFormat="1" applyFont="1" applyBorder="1" applyAlignment="1">
      <alignment horizontal="left" vertical="center"/>
    </xf>
    <xf numFmtId="2" fontId="12" fillId="0" borderId="20" xfId="0" applyNumberFormat="1" applyFont="1" applyBorder="1" applyAlignment="1">
      <alignment horizontal="left" vertical="center"/>
    </xf>
    <xf numFmtId="2" fontId="16" fillId="0" borderId="21" xfId="0" applyNumberFormat="1" applyFont="1" applyBorder="1" applyAlignment="1">
      <alignment horizontal="center" vertical="center" wrapText="1"/>
    </xf>
    <xf numFmtId="10" fontId="12" fillId="0" borderId="21" xfId="0" applyNumberFormat="1" applyFont="1" applyBorder="1" applyAlignment="1">
      <alignment horizontal="center" vertical="center"/>
    </xf>
    <xf numFmtId="2" fontId="4" fillId="0" borderId="7" xfId="0" applyNumberFormat="1" applyFont="1" applyBorder="1" applyAlignment="1">
      <alignment horizontal="left" vertical="center"/>
    </xf>
    <xf numFmtId="2" fontId="3" fillId="0" borderId="16" xfId="0" applyNumberFormat="1" applyFont="1" applyBorder="1" applyAlignment="1">
      <alignment horizontal="right" vertical="center"/>
    </xf>
    <xf numFmtId="165" fontId="17" fillId="0" borderId="16" xfId="0" applyNumberFormat="1" applyFont="1" applyBorder="1" applyAlignment="1">
      <alignment horizontal="right" vertical="center"/>
    </xf>
    <xf numFmtId="2" fontId="13" fillId="3" borderId="16" xfId="0" applyNumberFormat="1" applyFont="1" applyFill="1" applyBorder="1" applyAlignment="1">
      <alignment horizontal="center" vertical="center"/>
    </xf>
    <xf numFmtId="165" fontId="3" fillId="4" borderId="16" xfId="0" applyNumberFormat="1" applyFont="1" applyFill="1" applyBorder="1" applyAlignment="1">
      <alignment horizontal="right" vertical="center"/>
    </xf>
    <xf numFmtId="2" fontId="4" fillId="0" borderId="16" xfId="0" applyNumberFormat="1" applyFont="1" applyBorder="1" applyAlignment="1">
      <alignment horizontal="left" vertical="center"/>
    </xf>
    <xf numFmtId="2" fontId="3" fillId="0" borderId="12" xfId="0" applyNumberFormat="1" applyFont="1" applyBorder="1" applyAlignment="1">
      <alignment horizontal="right" vertical="center"/>
    </xf>
    <xf numFmtId="165" fontId="17" fillId="0" borderId="12" xfId="0" applyNumberFormat="1" applyFont="1" applyBorder="1" applyAlignment="1">
      <alignment horizontal="right" vertical="center"/>
    </xf>
    <xf numFmtId="165" fontId="3" fillId="5" borderId="12" xfId="0" applyNumberFormat="1" applyFont="1" applyFill="1" applyBorder="1" applyAlignment="1">
      <alignment horizontal="right" vertical="center"/>
    </xf>
    <xf numFmtId="165" fontId="3" fillId="0" borderId="12" xfId="0" applyNumberFormat="1" applyFont="1" applyBorder="1" applyAlignment="1">
      <alignment horizontal="right" vertical="center"/>
    </xf>
    <xf numFmtId="2" fontId="4" fillId="0" borderId="18" xfId="0" applyNumberFormat="1" applyFont="1" applyBorder="1" applyAlignment="1">
      <alignment horizontal="left" vertical="center"/>
    </xf>
    <xf numFmtId="2" fontId="3" fillId="0" borderId="18" xfId="0" applyNumberFormat="1" applyFont="1" applyBorder="1" applyAlignment="1">
      <alignment horizontal="right" vertical="center"/>
    </xf>
    <xf numFmtId="165" fontId="17" fillId="0" borderId="18" xfId="0" applyNumberFormat="1" applyFont="1" applyBorder="1" applyAlignment="1">
      <alignment horizontal="right" vertical="center"/>
    </xf>
    <xf numFmtId="165" fontId="3" fillId="0" borderId="18" xfId="0" applyNumberFormat="1" applyFont="1" applyBorder="1" applyAlignment="1">
      <alignment horizontal="right" vertical="center"/>
    </xf>
    <xf numFmtId="10" fontId="4" fillId="0" borderId="18" xfId="0" applyNumberFormat="1" applyFont="1" applyBorder="1" applyAlignment="1">
      <alignment horizontal="right" vertical="center"/>
    </xf>
    <xf numFmtId="2" fontId="18" fillId="0" borderId="0" xfId="0" applyNumberFormat="1" applyFont="1" applyAlignment="1">
      <alignment horizontal="left" vertical="center"/>
    </xf>
    <xf numFmtId="2" fontId="12" fillId="0" borderId="19" xfId="0" applyNumberFormat="1" applyFont="1" applyBorder="1" applyAlignment="1">
      <alignment horizontal="center" vertical="center"/>
    </xf>
    <xf numFmtId="2" fontId="12" fillId="0" borderId="20" xfId="0" applyNumberFormat="1" applyFont="1" applyBorder="1" applyAlignment="1">
      <alignment horizontal="center" vertical="center"/>
    </xf>
    <xf numFmtId="165" fontId="17" fillId="0" borderId="16"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0" fillId="0" borderId="0" xfId="0" applyNumberFormat="1" applyFont="1" applyBorder="1" applyAlignment="1">
      <alignment horizontal="left" vertical="center" wrapText="1"/>
    </xf>
    <xf numFmtId="2" fontId="8" fillId="0" borderId="0" xfId="0" applyNumberFormat="1" applyFont="1" applyAlignment="1">
      <alignment horizontal="right" vertical="center"/>
    </xf>
    <xf numFmtId="2" fontId="19" fillId="0" borderId="0" xfId="0" applyNumberFormat="1" applyFont="1" applyBorder="1" applyAlignment="1">
      <alignment horizontal="center" vertical="center" wrapText="1"/>
    </xf>
    <xf numFmtId="2" fontId="20" fillId="0" borderId="0" xfId="0" applyNumberFormat="1" applyFont="1" applyBorder="1" applyAlignment="1">
      <alignment horizontal="center" vertical="center" wrapText="1"/>
    </xf>
    <xf numFmtId="0" fontId="21" fillId="0" borderId="12" xfId="0" applyFont="1" applyBorder="1" applyAlignment="1">
      <alignment vertical="top" wrapText="1"/>
    </xf>
    <xf numFmtId="0" fontId="16" fillId="0" borderId="22" xfId="0" applyFont="1" applyBorder="1" applyAlignment="1">
      <alignment horizontal="center" vertical="center" wrapText="1"/>
    </xf>
    <xf numFmtId="0" fontId="22" fillId="0" borderId="12" xfId="0" applyFont="1" applyBorder="1" applyAlignment="1">
      <alignment horizontal="center" vertical="center" wrapText="1"/>
    </xf>
    <xf numFmtId="0" fontId="23" fillId="0" borderId="12" xfId="0" applyFont="1" applyBorder="1" applyAlignment="1">
      <alignment vertical="center" wrapText="1"/>
    </xf>
    <xf numFmtId="0" fontId="3" fillId="6" borderId="12" xfId="0" applyFont="1" applyFill="1" applyBorder="1" applyAlignment="1">
      <alignment horizontal="center" vertical="center" wrapText="1"/>
    </xf>
    <xf numFmtId="0" fontId="22" fillId="6" borderId="12" xfId="0" applyFont="1" applyFill="1" applyBorder="1" applyAlignment="1">
      <alignment horizontal="center" vertical="center"/>
    </xf>
    <xf numFmtId="0" fontId="26" fillId="0" borderId="12" xfId="0" applyFont="1" applyBorder="1" applyAlignment="1">
      <alignment vertical="center" wrapText="1"/>
    </xf>
    <xf numFmtId="0" fontId="27" fillId="0" borderId="12" xfId="0" applyFont="1" applyBorder="1" applyAlignment="1">
      <alignment horizontal="center" vertical="center"/>
    </xf>
    <xf numFmtId="0" fontId="28" fillId="0" borderId="0" xfId="0" applyFont="1" applyBorder="1" applyAlignment="1">
      <alignment horizontal="center" vertical="center"/>
    </xf>
    <xf numFmtId="165" fontId="29" fillId="0" borderId="0" xfId="0" applyNumberFormat="1" applyFont="1" applyBorder="1" applyAlignment="1">
      <alignment horizontal="left" vertical="center"/>
    </xf>
    <xf numFmtId="0" fontId="0" fillId="3" borderId="24" xfId="0" applyFont="1" applyFill="1" applyBorder="1" applyAlignment="1">
      <alignment horizontal="left" vertical="center"/>
    </xf>
    <xf numFmtId="0" fontId="0" fillId="0" borderId="0" xfId="0" applyBorder="1" applyAlignment="1">
      <alignment horizontal="left"/>
    </xf>
    <xf numFmtId="0" fontId="0" fillId="0" borderId="0" xfId="0" applyBorder="1" applyAlignment="1"/>
    <xf numFmtId="165" fontId="30" fillId="0" borderId="24" xfId="0" applyNumberFormat="1" applyFont="1" applyBorder="1" applyAlignment="1">
      <alignment horizontal="left" vertical="center"/>
    </xf>
    <xf numFmtId="165" fontId="31" fillId="0" borderId="25" xfId="0" applyNumberFormat="1" applyFont="1" applyBorder="1" applyAlignment="1">
      <alignment horizontal="left"/>
    </xf>
    <xf numFmtId="0" fontId="22" fillId="0" borderId="0" xfId="0" applyFont="1" applyBorder="1" applyAlignment="1">
      <alignment horizontal="left"/>
    </xf>
    <xf numFmtId="0" fontId="32" fillId="0" borderId="0" xfId="0" applyFont="1" applyBorder="1" applyAlignment="1">
      <alignment horizontal="center"/>
    </xf>
    <xf numFmtId="2" fontId="3" fillId="2" borderId="7" xfId="0" applyNumberFormat="1" applyFont="1" applyFill="1" applyBorder="1" applyAlignment="1">
      <alignment horizontal="left" vertical="center"/>
    </xf>
    <xf numFmtId="2" fontId="0" fillId="0" borderId="7" xfId="0" applyNumberFormat="1" applyBorder="1"/>
    <xf numFmtId="2" fontId="4" fillId="0" borderId="7" xfId="0" applyNumberFormat="1" applyFont="1" applyBorder="1"/>
    <xf numFmtId="9" fontId="3" fillId="2" borderId="7" xfId="2" applyFont="1" applyFill="1" applyBorder="1" applyAlignment="1" applyProtection="1">
      <alignment horizontal="center" vertical="center"/>
    </xf>
    <xf numFmtId="1" fontId="3" fillId="0" borderId="7" xfId="0" applyNumberFormat="1" applyFont="1" applyBorder="1" applyAlignment="1">
      <alignment horizontal="left" vertical="center"/>
    </xf>
    <xf numFmtId="10" fontId="3" fillId="2" borderId="26" xfId="2" applyNumberFormat="1" applyFont="1" applyFill="1" applyBorder="1" applyAlignment="1" applyProtection="1">
      <alignment horizontal="center" vertical="center"/>
    </xf>
    <xf numFmtId="2" fontId="4" fillId="0" borderId="0" xfId="0" applyNumberFormat="1" applyFont="1" applyBorder="1"/>
    <xf numFmtId="2" fontId="3" fillId="0" borderId="0" xfId="0" applyNumberFormat="1" applyFont="1" applyBorder="1" applyAlignment="1">
      <alignment horizontal="left" vertical="center"/>
    </xf>
    <xf numFmtId="9" fontId="3" fillId="0" borderId="0" xfId="2" applyFont="1" applyBorder="1" applyAlignment="1" applyProtection="1">
      <alignment horizontal="center" vertical="center"/>
    </xf>
    <xf numFmtId="1" fontId="3" fillId="0" borderId="0" xfId="0" applyNumberFormat="1" applyFont="1" applyBorder="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2"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3" fillId="0" borderId="0" xfId="0" applyNumberFormat="1" applyFont="1" applyAlignment="1">
      <alignment horizontal="left" vertical="center"/>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18" fillId="0" borderId="7" xfId="0" applyNumberFormat="1" applyFont="1" applyBorder="1" applyAlignment="1">
      <alignment horizontal="left" vertical="center"/>
    </xf>
    <xf numFmtId="1" fontId="4" fillId="0" borderId="7" xfId="0" applyNumberFormat="1" applyFont="1" applyBorder="1" applyAlignment="1">
      <alignment horizontal="center" vertical="center"/>
    </xf>
    <xf numFmtId="165" fontId="4" fillId="0" borderId="12"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Border="1" applyAlignment="1">
      <alignment horizontal="center" vertical="center"/>
    </xf>
    <xf numFmtId="0" fontId="12" fillId="0" borderId="0" xfId="0" applyFont="1" applyAlignment="1">
      <alignment horizontal="center"/>
    </xf>
    <xf numFmtId="0" fontId="0" fillId="0" borderId="24" xfId="0" applyFont="1" applyBorder="1" applyAlignment="1">
      <alignment wrapText="1"/>
    </xf>
    <xf numFmtId="0" fontId="36" fillId="0" borderId="0" xfId="0" applyFont="1" applyAlignment="1">
      <alignment horizontal="center"/>
    </xf>
    <xf numFmtId="0" fontId="37" fillId="0" borderId="0" xfId="0" applyFont="1"/>
    <xf numFmtId="164" fontId="2" fillId="0" borderId="0" xfId="1" applyFont="1" applyBorder="1" applyAlignment="1" applyProtection="1">
      <alignment horizontal="center" wrapText="1"/>
    </xf>
    <xf numFmtId="0" fontId="38" fillId="0" borderId="27" xfId="0" applyFont="1" applyBorder="1" applyAlignment="1">
      <alignment horizontal="center"/>
    </xf>
    <xf numFmtId="0" fontId="12" fillId="0" borderId="12" xfId="0" applyFont="1" applyBorder="1" applyAlignment="1">
      <alignment horizontal="center"/>
    </xf>
    <xf numFmtId="0" fontId="39" fillId="0" borderId="23" xfId="0" applyFont="1" applyBorder="1" applyAlignment="1">
      <alignment horizontal="center" vertical="center" wrapText="1"/>
    </xf>
    <xf numFmtId="0" fontId="16" fillId="7" borderId="22"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0" borderId="23" xfId="0" applyFont="1" applyBorder="1" applyAlignment="1">
      <alignment horizontal="left" vertical="center" wrapText="1"/>
    </xf>
    <xf numFmtId="0" fontId="16" fillId="7" borderId="22" xfId="0" applyFont="1" applyFill="1" applyBorder="1" applyAlignment="1">
      <alignment horizontal="left" vertical="center" wrapText="1"/>
    </xf>
    <xf numFmtId="0" fontId="16" fillId="7" borderId="12" xfId="0" applyFont="1" applyFill="1" applyBorder="1" applyAlignment="1">
      <alignment horizontal="center" vertical="center" wrapText="1"/>
    </xf>
    <xf numFmtId="4" fontId="25" fillId="8" borderId="12" xfId="0" applyNumberFormat="1" applyFont="1" applyFill="1" applyBorder="1" applyAlignment="1">
      <alignment horizontal="center" vertical="center"/>
    </xf>
    <xf numFmtId="0" fontId="12" fillId="0" borderId="12" xfId="0" applyFont="1" applyBorder="1" applyAlignment="1">
      <alignment horizontal="center" vertical="center"/>
    </xf>
    <xf numFmtId="0" fontId="16" fillId="0" borderId="28" xfId="0" applyFont="1" applyBorder="1" applyAlignment="1">
      <alignment horizontal="justify" vertical="center"/>
    </xf>
    <xf numFmtId="0" fontId="40" fillId="9" borderId="12" xfId="0" applyFont="1" applyFill="1" applyBorder="1" applyAlignment="1">
      <alignment horizontal="center" vertical="center"/>
    </xf>
    <xf numFmtId="165" fontId="3" fillId="9" borderId="12" xfId="0" applyNumberFormat="1" applyFont="1" applyFill="1" applyBorder="1" applyAlignment="1">
      <alignment horizontal="center" vertical="center"/>
    </xf>
    <xf numFmtId="165" fontId="41" fillId="9" borderId="27" xfId="0" applyNumberFormat="1" applyFont="1" applyFill="1" applyBorder="1" applyAlignment="1">
      <alignment horizontal="center" vertical="center"/>
    </xf>
    <xf numFmtId="0" fontId="0" fillId="0" borderId="0" xfId="0" applyAlignment="1">
      <alignment vertical="center"/>
    </xf>
    <xf numFmtId="0" fontId="16" fillId="0" borderId="28" xfId="0" applyFont="1" applyBorder="1" applyAlignment="1">
      <alignment vertical="center"/>
    </xf>
    <xf numFmtId="0" fontId="16" fillId="0" borderId="12" xfId="0" applyFont="1" applyBorder="1" applyAlignment="1">
      <alignment vertical="center" wrapText="1"/>
    </xf>
    <xf numFmtId="0" fontId="4" fillId="0" borderId="12" xfId="0" applyFont="1" applyBorder="1" applyAlignment="1">
      <alignment horizontal="center" vertical="center"/>
    </xf>
    <xf numFmtId="0" fontId="16" fillId="0" borderId="28" xfId="0" applyFont="1" applyBorder="1" applyAlignment="1">
      <alignment vertical="center" wrapText="1"/>
    </xf>
    <xf numFmtId="165" fontId="40" fillId="0" borderId="12" xfId="0" applyNumberFormat="1" applyFont="1" applyBorder="1" applyAlignment="1">
      <alignment horizontal="center" vertical="center"/>
    </xf>
    <xf numFmtId="165" fontId="11" fillId="9" borderId="12" xfId="0" applyNumberFormat="1" applyFont="1" applyFill="1" applyBorder="1" applyAlignment="1">
      <alignment horizontal="center" vertical="center"/>
    </xf>
    <xf numFmtId="0" fontId="16" fillId="0" borderId="28" xfId="0" applyFont="1" applyBorder="1" applyAlignment="1">
      <alignment horizontal="left" vertical="center" wrapText="1"/>
    </xf>
    <xf numFmtId="0" fontId="16" fillId="0" borderId="28" xfId="0" applyFont="1" applyBorder="1" applyAlignment="1">
      <alignment horizontal="right" vertical="center" wrapText="1"/>
    </xf>
    <xf numFmtId="0" fontId="40" fillId="0" borderId="12" xfId="0" applyFont="1" applyBorder="1" applyAlignment="1">
      <alignment horizontal="center" vertical="center"/>
    </xf>
    <xf numFmtId="165" fontId="11" fillId="0" borderId="12" xfId="0" applyNumberFormat="1" applyFont="1" applyBorder="1" applyAlignment="1">
      <alignment horizontal="center" vertical="center"/>
    </xf>
    <xf numFmtId="0" fontId="16" fillId="0" borderId="28" xfId="0" applyFont="1" applyBorder="1" applyAlignment="1">
      <alignment horizontal="right" vertical="center"/>
    </xf>
    <xf numFmtId="0" fontId="40" fillId="9" borderId="12" xfId="0" applyFont="1" applyFill="1" applyBorder="1" applyAlignment="1">
      <alignment horizontal="center"/>
    </xf>
    <xf numFmtId="0" fontId="40" fillId="0" borderId="12" xfId="0" applyFont="1" applyBorder="1" applyAlignment="1">
      <alignment horizontal="center"/>
    </xf>
    <xf numFmtId="165" fontId="11" fillId="0" borderId="12" xfId="0" applyNumberFormat="1" applyFont="1" applyBorder="1" applyAlignment="1">
      <alignment horizontal="center"/>
    </xf>
    <xf numFmtId="0" fontId="22" fillId="0" borderId="0" xfId="0" applyFont="1" applyAlignment="1">
      <alignment wrapText="1"/>
    </xf>
    <xf numFmtId="165" fontId="3" fillId="9" borderId="12" xfId="0" applyNumberFormat="1" applyFont="1" applyFill="1" applyBorder="1" applyAlignment="1">
      <alignment horizontal="center" vertical="center" wrapText="1"/>
    </xf>
    <xf numFmtId="0" fontId="44" fillId="0" borderId="12" xfId="0" applyFont="1" applyBorder="1"/>
    <xf numFmtId="165" fontId="3" fillId="9" borderId="12" xfId="0" applyNumberFormat="1" applyFont="1" applyFill="1" applyBorder="1" applyAlignment="1">
      <alignment horizontal="center"/>
    </xf>
    <xf numFmtId="165" fontId="3" fillId="0" borderId="12" xfId="0" applyNumberFormat="1" applyFont="1" applyBorder="1" applyAlignment="1">
      <alignment horizontal="center"/>
    </xf>
    <xf numFmtId="2" fontId="3" fillId="3" borderId="16" xfId="0" applyNumberFormat="1" applyFont="1" applyFill="1" applyBorder="1" applyAlignment="1">
      <alignment horizontal="center" vertical="center"/>
    </xf>
    <xf numFmtId="165" fontId="17" fillId="0" borderId="16" xfId="0" applyNumberFormat="1" applyFont="1" applyBorder="1" applyAlignment="1">
      <alignment horizontal="center" vertical="center"/>
    </xf>
    <xf numFmtId="2" fontId="19" fillId="0" borderId="0" xfId="0" applyNumberFormat="1" applyFont="1" applyBorder="1" applyAlignment="1">
      <alignment horizontal="center" vertical="center" wrapText="1"/>
    </xf>
    <xf numFmtId="2" fontId="16" fillId="0" borderId="21" xfId="0" applyNumberFormat="1" applyFont="1" applyBorder="1" applyAlignment="1">
      <alignment horizontal="center" vertical="center" wrapText="1"/>
    </xf>
    <xf numFmtId="2" fontId="3" fillId="3" borderId="12" xfId="0" applyNumberFormat="1" applyFont="1" applyFill="1" applyBorder="1" applyAlignment="1">
      <alignment horizontal="center" vertical="center"/>
    </xf>
    <xf numFmtId="165" fontId="17" fillId="0" borderId="12" xfId="0" applyNumberFormat="1" applyFont="1" applyBorder="1" applyAlignment="1">
      <alignment horizontal="center" vertical="center"/>
    </xf>
    <xf numFmtId="2" fontId="3" fillId="0" borderId="16"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19" fillId="0" borderId="0" xfId="0" applyNumberFormat="1" applyFont="1" applyBorder="1" applyAlignment="1">
      <alignment horizontal="left" vertical="center" wrapText="1"/>
    </xf>
    <xf numFmtId="2" fontId="3" fillId="0" borderId="18" xfId="0" applyNumberFormat="1" applyFont="1" applyBorder="1" applyAlignment="1">
      <alignment horizontal="center" vertical="center"/>
    </xf>
    <xf numFmtId="165" fontId="17" fillId="0" borderId="18" xfId="0" applyNumberFormat="1" applyFont="1" applyBorder="1" applyAlignment="1">
      <alignment horizontal="center" vertical="center"/>
    </xf>
    <xf numFmtId="2" fontId="15" fillId="0" borderId="0" xfId="0" applyNumberFormat="1" applyFont="1" applyBorder="1" applyAlignment="1">
      <alignment horizontal="left" vertical="center"/>
    </xf>
    <xf numFmtId="2" fontId="3" fillId="6" borderId="16" xfId="0" applyNumberFormat="1" applyFont="1" applyFill="1" applyBorder="1" applyAlignment="1">
      <alignment horizontal="center" vertical="center"/>
    </xf>
    <xf numFmtId="0" fontId="1" fillId="0" borderId="0" xfId="0" applyFont="1" applyBorder="1" applyAlignment="1">
      <alignment horizontal="center"/>
    </xf>
    <xf numFmtId="2" fontId="8" fillId="0" borderId="0" xfId="0" applyNumberFormat="1" applyFont="1" applyBorder="1" applyAlignment="1">
      <alignment horizontal="left" vertical="center"/>
    </xf>
    <xf numFmtId="2" fontId="15" fillId="0" borderId="0" xfId="0" applyNumberFormat="1" applyFont="1" applyBorder="1" applyAlignment="1">
      <alignment horizontal="left" vertical="center" wrapText="1"/>
    </xf>
    <xf numFmtId="0" fontId="15" fillId="0" borderId="0" xfId="0" applyFont="1" applyBorder="1" applyAlignment="1">
      <alignment horizontal="left" vertical="center"/>
    </xf>
    <xf numFmtId="0" fontId="33" fillId="0" borderId="0" xfId="0" applyFont="1" applyBorder="1" applyAlignment="1">
      <alignment horizontal="center" vertical="center" wrapText="1"/>
    </xf>
    <xf numFmtId="0" fontId="0" fillId="0" borderId="0" xfId="0"/>
    <xf numFmtId="0" fontId="0" fillId="0" borderId="0" xfId="0" applyBorder="1" applyAlignment="1">
      <alignment horizontal="center" wrapText="1"/>
    </xf>
    <xf numFmtId="0" fontId="28" fillId="0" borderId="0" xfId="0" applyFont="1" applyBorder="1" applyAlignment="1">
      <alignment horizontal="center" vertical="center"/>
    </xf>
    <xf numFmtId="0" fontId="29" fillId="0" borderId="0" xfId="0" applyFont="1" applyBorder="1" applyAlignment="1">
      <alignment horizontal="left" vertical="center"/>
    </xf>
    <xf numFmtId="0" fontId="0" fillId="0" borderId="24" xfId="0" applyFont="1" applyBorder="1" applyAlignment="1">
      <alignment horizontal="left" vertical="center"/>
    </xf>
    <xf numFmtId="0" fontId="3" fillId="7" borderId="12" xfId="0" applyFont="1" applyFill="1" applyBorder="1" applyAlignment="1">
      <alignment horizontal="center" vertical="center" wrapText="1"/>
    </xf>
    <xf numFmtId="0" fontId="3" fillId="8" borderId="12" xfId="0" applyFont="1" applyFill="1" applyBorder="1" applyAlignment="1">
      <alignment horizontal="center" vertical="center" wrapText="1"/>
    </xf>
    <xf numFmtId="165" fontId="43" fillId="9" borderId="12" xfId="0" applyNumberFormat="1" applyFont="1" applyFill="1" applyBorder="1" applyAlignment="1">
      <alignment horizontal="center" vertical="center"/>
    </xf>
    <xf numFmtId="164" fontId="2" fillId="0" borderId="2" xfId="1" applyFont="1" applyBorder="1" applyAlignment="1" applyProtection="1">
      <alignment horizontal="center"/>
    </xf>
    <xf numFmtId="164" fontId="2" fillId="0" borderId="5" xfId="1" applyFont="1" applyBorder="1" applyAlignment="1" applyProtection="1">
      <alignment horizontal="center"/>
    </xf>
    <xf numFmtId="164" fontId="2" fillId="0" borderId="24" xfId="1" applyFont="1" applyBorder="1" applyAlignment="1" applyProtection="1">
      <alignment horizontal="center" wrapText="1"/>
    </xf>
    <xf numFmtId="0" fontId="38" fillId="0" borderId="27" xfId="0" applyFont="1" applyBorder="1"/>
  </cellXfs>
  <cellStyles count="4">
    <cellStyle name="Normale" xfId="0" builtinId="0"/>
    <cellStyle name="Percentuale" xfId="2" builtinId="5"/>
    <cellStyle name="Testo descrittivo" xfId="3" builtinId="53" customBuiltin="1"/>
    <cellStyle name="Valuta" xfId="1" builtinId="4"/>
  </cellStyles>
  <dxfs count="0"/>
  <tableStyles count="0" defaultTableStyle="TableStyleMedium2" defaultPivotStyle="PivotStyleLight16"/>
  <colors>
    <indexedColors>
      <rgbColor rgb="FF000000"/>
      <rgbColor rgb="FFFFFFFF"/>
      <rgbColor rgb="FFCC0000"/>
      <rgbColor rgb="FF00FF00"/>
      <rgbColor rgb="FF0000FF"/>
      <rgbColor rgb="FFFFFF00"/>
      <rgbColor rgb="FFFF0059"/>
      <rgbColor rgb="FF00FFFF"/>
      <rgbColor rgb="FF800000"/>
      <rgbColor rgb="FF006600"/>
      <rgbColor rgb="FF00000A"/>
      <rgbColor rgb="FF996600"/>
      <rgbColor rgb="FF800080"/>
      <rgbColor rgb="FF00B274"/>
      <rgbColor rgb="FFC0C0C0"/>
      <rgbColor rgb="FF808080"/>
      <rgbColor rgb="FF9999FF"/>
      <rgbColor rgb="FFC9211E"/>
      <rgbColor rgb="FFFFFFCC"/>
      <rgbColor rgb="FFDDDDDD"/>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70"/>
      <rgbColor rgb="FFFFEDDE"/>
      <rgbColor rgb="FFFF99CC"/>
      <rgbColor rgb="FFCC99FF"/>
      <rgbColor rgb="FFFFCCCC"/>
      <rgbColor rgb="FF3366FF"/>
      <rgbColor rgb="FF59E5FF"/>
      <rgbColor rgb="FF99CC00"/>
      <rgbColor rgb="FFFFCC00"/>
      <rgbColor rgb="FFFF9900"/>
      <rgbColor rgb="FFFF6600"/>
      <rgbColor rgb="FF666699"/>
      <rgbColor rgb="FF969696"/>
      <rgbColor rgb="FF003366"/>
      <rgbColor rgb="FF33B061"/>
      <rgbColor rgb="FF003300"/>
      <rgbColor rgb="FF4C4C4C"/>
      <rgbColor rgb="FF993300"/>
      <rgbColor rgb="FFCE181E"/>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sheetPr>
  <dimension ref="A1:L65"/>
  <sheetViews>
    <sheetView zoomScale="90" zoomScaleNormal="90" workbookViewId="0">
      <selection activeCell="E64" sqref="E64"/>
    </sheetView>
  </sheetViews>
  <sheetFormatPr defaultRowHeight="15" x14ac:dyDescent="0.25"/>
  <cols>
    <col min="1" max="1" width="3.5703125" style="1" customWidth="1"/>
    <col min="2" max="2" width="61.85546875" customWidth="1"/>
    <col min="3" max="3" width="10.42578125" customWidth="1"/>
    <col min="4" max="4" width="13.5703125" style="1" customWidth="1"/>
    <col min="5" max="5" width="9" style="1" customWidth="1"/>
    <col min="6" max="6" width="11.140625" style="1" customWidth="1"/>
    <col min="7" max="7" width="8.28515625" style="1" customWidth="1"/>
    <col min="8" max="8" width="10.7109375" style="1" customWidth="1"/>
    <col min="9" max="9" width="12.28515625" customWidth="1"/>
    <col min="10" max="10" width="8.7109375" style="1" customWidth="1"/>
    <col min="11" max="1025" width="9.42578125" customWidth="1"/>
  </cols>
  <sheetData>
    <row r="1" spans="2:10" ht="21" x14ac:dyDescent="0.35">
      <c r="B1" s="2" t="s">
        <v>0</v>
      </c>
      <c r="C1" s="2"/>
    </row>
    <row r="2" spans="2:10" ht="9.1999999999999993" customHeight="1" x14ac:dyDescent="0.25">
      <c r="D2" s="3"/>
      <c r="E2" s="3"/>
      <c r="F2" s="4"/>
    </row>
    <row r="3" spans="2:10" x14ac:dyDescent="0.25">
      <c r="B3" s="5" t="s">
        <v>1</v>
      </c>
      <c r="C3" s="6"/>
      <c r="D3" s="7">
        <v>30</v>
      </c>
      <c r="E3" s="8"/>
      <c r="F3" s="9"/>
    </row>
    <row r="4" spans="2:10" x14ac:dyDescent="0.25">
      <c r="B4" s="10" t="s">
        <v>2</v>
      </c>
      <c r="C4" s="11"/>
      <c r="D4" s="12">
        <v>0.6</v>
      </c>
      <c r="E4" s="13"/>
      <c r="F4" s="9"/>
    </row>
    <row r="5" spans="2:10" x14ac:dyDescent="0.25">
      <c r="B5" s="14"/>
      <c r="C5" s="14"/>
      <c r="D5" s="15"/>
      <c r="E5" s="15"/>
      <c r="F5" s="9"/>
    </row>
    <row r="6" spans="2:10" ht="21" x14ac:dyDescent="0.35">
      <c r="B6" s="194" t="s">
        <v>3</v>
      </c>
      <c r="C6" s="194"/>
      <c r="D6" s="194"/>
      <c r="E6" s="194"/>
      <c r="F6" s="9"/>
    </row>
    <row r="7" spans="2:10" ht="13.35" customHeight="1" x14ac:dyDescent="0.35">
      <c r="B7" s="16"/>
      <c r="C7" s="16"/>
      <c r="D7" s="16"/>
      <c r="E7" s="16"/>
      <c r="F7" s="9"/>
    </row>
    <row r="8" spans="2:10" x14ac:dyDescent="0.25">
      <c r="B8" s="17" t="s">
        <v>4</v>
      </c>
      <c r="C8" s="18" t="s">
        <v>5</v>
      </c>
      <c r="D8" s="19"/>
      <c r="E8" s="20"/>
      <c r="F8" s="21" t="s">
        <v>6</v>
      </c>
      <c r="G8" s="22">
        <v>0</v>
      </c>
      <c r="H8" s="23"/>
    </row>
    <row r="9" spans="2:10" x14ac:dyDescent="0.25">
      <c r="B9" s="24" t="s">
        <v>7</v>
      </c>
      <c r="C9" s="25"/>
      <c r="D9" s="22">
        <v>0</v>
      </c>
      <c r="E9" s="26" t="s">
        <v>8</v>
      </c>
      <c r="F9" s="25"/>
      <c r="G9" s="25"/>
      <c r="H9" s="25"/>
    </row>
    <row r="10" spans="2:10" x14ac:dyDescent="0.25">
      <c r="B10" s="24" t="s">
        <v>9</v>
      </c>
      <c r="C10" s="25"/>
      <c r="D10" s="27">
        <v>1</v>
      </c>
      <c r="E10" s="26"/>
      <c r="F10" s="25"/>
      <c r="G10" s="25"/>
      <c r="H10" s="25"/>
    </row>
    <row r="11" spans="2:10" x14ac:dyDescent="0.25">
      <c r="B11" s="28"/>
      <c r="C11" s="29"/>
      <c r="D11" s="30"/>
      <c r="E11" s="26"/>
      <c r="F11" s="25"/>
      <c r="G11" s="25"/>
      <c r="H11" s="25"/>
    </row>
    <row r="12" spans="2:10" ht="15.75" x14ac:dyDescent="0.25">
      <c r="B12" s="195" t="s">
        <v>10</v>
      </c>
      <c r="C12" s="195"/>
      <c r="D12" s="195"/>
      <c r="E12" s="195"/>
      <c r="F12" s="195"/>
      <c r="G12" s="195"/>
      <c r="H12" s="195"/>
      <c r="I12" s="195"/>
      <c r="J12" s="195"/>
    </row>
    <row r="13" spans="2:10" x14ac:dyDescent="0.25">
      <c r="B13" s="25"/>
      <c r="C13" s="25"/>
      <c r="D13" s="25"/>
      <c r="E13" s="25"/>
      <c r="F13" s="25"/>
      <c r="G13" s="25"/>
      <c r="H13" s="25"/>
    </row>
    <row r="14" spans="2:10" ht="39" customHeight="1" x14ac:dyDescent="0.25">
      <c r="B14" s="31" t="s">
        <v>11</v>
      </c>
      <c r="C14" s="31"/>
      <c r="D14" s="32" t="s">
        <v>12</v>
      </c>
      <c r="E14" s="32" t="s">
        <v>13</v>
      </c>
      <c r="F14" s="32" t="s">
        <v>14</v>
      </c>
      <c r="G14" s="33" t="s">
        <v>15</v>
      </c>
      <c r="H14" s="34" t="s">
        <v>16</v>
      </c>
    </row>
    <row r="15" spans="2:10" x14ac:dyDescent="0.25">
      <c r="B15" s="35" t="s">
        <v>17</v>
      </c>
      <c r="C15" s="36"/>
      <c r="D15" s="37">
        <v>0.38</v>
      </c>
      <c r="E15" s="38">
        <f>D4*D15</f>
        <v>0.22799999999999998</v>
      </c>
      <c r="F15" s="39">
        <v>0.38</v>
      </c>
      <c r="G15" s="40">
        <f>D3*F15</f>
        <v>11.4</v>
      </c>
      <c r="H15" s="41"/>
    </row>
    <row r="16" spans="2:10" x14ac:dyDescent="0.25">
      <c r="B16" s="42" t="s">
        <v>18</v>
      </c>
      <c r="C16" s="43"/>
      <c r="D16" s="44">
        <v>0.4476</v>
      </c>
      <c r="E16" s="38">
        <f>D4*D16</f>
        <v>0.26855999999999997</v>
      </c>
      <c r="F16" s="44">
        <v>0.4476</v>
      </c>
      <c r="G16" s="45">
        <f>D3*F16</f>
        <v>13.428000000000001</v>
      </c>
      <c r="H16" s="46"/>
    </row>
    <row r="17" spans="2:12" x14ac:dyDescent="0.25">
      <c r="B17" s="47" t="s">
        <v>19</v>
      </c>
      <c r="C17" s="48"/>
      <c r="D17" s="44">
        <v>0.62</v>
      </c>
      <c r="E17" s="49">
        <f>D4*D17</f>
        <v>0.372</v>
      </c>
      <c r="F17" s="44">
        <v>0.62</v>
      </c>
      <c r="G17" s="49">
        <f>D3*F17</f>
        <v>18.600000000000001</v>
      </c>
      <c r="H17" s="50"/>
    </row>
    <row r="18" spans="2:12" x14ac:dyDescent="0.25">
      <c r="B18" s="51" t="s">
        <v>20</v>
      </c>
      <c r="C18" s="52"/>
      <c r="D18" s="53">
        <v>0.8266</v>
      </c>
      <c r="E18" s="49">
        <f>D4*D18</f>
        <v>0.49595999999999996</v>
      </c>
      <c r="F18" s="53">
        <v>0.8266</v>
      </c>
      <c r="G18" s="54">
        <f>D3*F18</f>
        <v>24.798000000000002</v>
      </c>
      <c r="H18" s="55"/>
    </row>
    <row r="19" spans="2:12" x14ac:dyDescent="0.25">
      <c r="B19" s="56" t="s">
        <v>21</v>
      </c>
      <c r="C19" s="57"/>
      <c r="D19" s="58">
        <f t="shared" ref="D19:D22" si="0">F19</f>
        <v>0.76</v>
      </c>
      <c r="E19" s="59">
        <f>D4*D19</f>
        <v>0.45599999999999996</v>
      </c>
      <c r="F19" s="58">
        <f>F15*2</f>
        <v>0.76</v>
      </c>
      <c r="G19" s="59">
        <f>D3*F19</f>
        <v>22.8</v>
      </c>
      <c r="H19" s="60"/>
    </row>
    <row r="20" spans="2:12" x14ac:dyDescent="0.25">
      <c r="B20" s="61" t="s">
        <v>22</v>
      </c>
      <c r="C20" s="62"/>
      <c r="D20" s="63">
        <f t="shared" si="0"/>
        <v>0.8952</v>
      </c>
      <c r="E20" s="64">
        <f>D4*D20</f>
        <v>0.53711999999999993</v>
      </c>
      <c r="F20" s="58">
        <f>F16*2</f>
        <v>0.8952</v>
      </c>
      <c r="G20" s="64">
        <f>F20*D3</f>
        <v>26.856000000000002</v>
      </c>
      <c r="H20" s="65"/>
    </row>
    <row r="21" spans="2:12" x14ac:dyDescent="0.25">
      <c r="B21" s="61" t="s">
        <v>23</v>
      </c>
      <c r="C21" s="62"/>
      <c r="D21" s="63">
        <f t="shared" si="0"/>
        <v>1.24</v>
      </c>
      <c r="E21" s="64">
        <f>D4*D21</f>
        <v>0.74399999999999999</v>
      </c>
      <c r="F21" s="58">
        <f>F17*2</f>
        <v>1.24</v>
      </c>
      <c r="G21" s="64">
        <f>F21*D3</f>
        <v>37.200000000000003</v>
      </c>
      <c r="H21" s="65"/>
    </row>
    <row r="22" spans="2:12" ht="15.75" thickBot="1" x14ac:dyDescent="0.3">
      <c r="B22" s="66" t="s">
        <v>24</v>
      </c>
      <c r="C22" s="67"/>
      <c r="D22" s="68">
        <f t="shared" si="0"/>
        <v>1.6532</v>
      </c>
      <c r="E22" s="69">
        <f>D4*D22</f>
        <v>0.99191999999999991</v>
      </c>
      <c r="F22" s="68">
        <f>F18*2</f>
        <v>1.6532</v>
      </c>
      <c r="G22" s="69">
        <f>F22*D3</f>
        <v>49.596000000000004</v>
      </c>
      <c r="H22" s="70"/>
    </row>
    <row r="23" spans="2:12" x14ac:dyDescent="0.25">
      <c r="B23" s="25" t="s">
        <v>25</v>
      </c>
      <c r="C23" s="25"/>
      <c r="D23" s="25"/>
      <c r="E23" s="25"/>
      <c r="F23" s="25"/>
      <c r="G23" s="25"/>
      <c r="H23" s="25"/>
    </row>
    <row r="24" spans="2:12" x14ac:dyDescent="0.25">
      <c r="B24" s="25"/>
      <c r="C24" s="25"/>
      <c r="D24" s="25"/>
      <c r="E24" s="25"/>
      <c r="F24" s="25"/>
      <c r="G24" s="25"/>
      <c r="H24" s="25"/>
    </row>
    <row r="25" spans="2:12" ht="13.9" customHeight="1" x14ac:dyDescent="0.25">
      <c r="B25" s="196" t="s">
        <v>26</v>
      </c>
      <c r="C25" s="196"/>
      <c r="D25" s="196"/>
      <c r="E25" s="196"/>
      <c r="F25" s="196"/>
      <c r="G25" s="196"/>
      <c r="H25" s="196"/>
      <c r="I25" s="196"/>
      <c r="J25" s="196"/>
      <c r="K25" s="196"/>
      <c r="L25" s="196"/>
    </row>
    <row r="26" spans="2:12" x14ac:dyDescent="0.25">
      <c r="B26" s="196"/>
      <c r="C26" s="196"/>
      <c r="D26" s="196"/>
      <c r="E26" s="196"/>
      <c r="F26" s="196"/>
      <c r="G26" s="196"/>
      <c r="H26" s="196"/>
      <c r="I26" s="196"/>
      <c r="J26" s="196"/>
      <c r="K26" s="196"/>
      <c r="L26" s="196"/>
    </row>
    <row r="27" spans="2:12" x14ac:dyDescent="0.25">
      <c r="B27" s="25"/>
      <c r="C27" s="25"/>
      <c r="D27" s="25"/>
      <c r="E27" s="25"/>
      <c r="F27" s="25"/>
      <c r="G27" s="25"/>
      <c r="H27" s="25"/>
    </row>
    <row r="28" spans="2:12" ht="34.9" customHeight="1" x14ac:dyDescent="0.25">
      <c r="B28" s="71"/>
      <c r="C28" s="72"/>
      <c r="D28" s="73" t="s">
        <v>12</v>
      </c>
      <c r="E28" s="73" t="s">
        <v>13</v>
      </c>
      <c r="F28" s="73" t="s">
        <v>14</v>
      </c>
      <c r="G28" s="73" t="s">
        <v>15</v>
      </c>
      <c r="H28" s="74"/>
    </row>
    <row r="29" spans="2:12" x14ac:dyDescent="0.25">
      <c r="B29" s="35" t="s">
        <v>17</v>
      </c>
      <c r="C29" s="75"/>
      <c r="D29" s="76">
        <f t="shared" ref="D29:E32" si="1">D19</f>
        <v>0.76</v>
      </c>
      <c r="E29" s="77">
        <f t="shared" si="1"/>
        <v>0.45599999999999996</v>
      </c>
      <c r="F29" s="78">
        <v>0.76</v>
      </c>
      <c r="G29" s="79">
        <f>F29*D3</f>
        <v>22.8</v>
      </c>
      <c r="H29" s="80"/>
    </row>
    <row r="30" spans="2:12" x14ac:dyDescent="0.25">
      <c r="B30" s="42" t="s">
        <v>18</v>
      </c>
      <c r="C30" s="43"/>
      <c r="D30" s="81">
        <f t="shared" si="1"/>
        <v>0.8952</v>
      </c>
      <c r="E30" s="82">
        <f t="shared" si="1"/>
        <v>0.53711999999999993</v>
      </c>
      <c r="F30" s="63">
        <v>0.8952</v>
      </c>
      <c r="G30" s="83">
        <f>D3*F30</f>
        <v>26.856000000000002</v>
      </c>
      <c r="H30" s="46"/>
    </row>
    <row r="31" spans="2:12" x14ac:dyDescent="0.25">
      <c r="B31" s="47" t="s">
        <v>19</v>
      </c>
      <c r="C31" s="48"/>
      <c r="D31" s="81">
        <f t="shared" si="1"/>
        <v>1.24</v>
      </c>
      <c r="E31" s="82">
        <f t="shared" si="1"/>
        <v>0.74399999999999999</v>
      </c>
      <c r="F31" s="63">
        <v>1.24</v>
      </c>
      <c r="G31" s="84">
        <f>F31*D3</f>
        <v>37.200000000000003</v>
      </c>
      <c r="H31" s="50"/>
    </row>
    <row r="32" spans="2:12" x14ac:dyDescent="0.25">
      <c r="B32" s="51" t="s">
        <v>20</v>
      </c>
      <c r="C32" s="85"/>
      <c r="D32" s="86">
        <f t="shared" si="1"/>
        <v>1.6532</v>
      </c>
      <c r="E32" s="87">
        <f t="shared" si="1"/>
        <v>0.99191999999999991</v>
      </c>
      <c r="F32" s="68">
        <v>1.6532</v>
      </c>
      <c r="G32" s="88">
        <f>F32*D3</f>
        <v>49.596000000000004</v>
      </c>
      <c r="H32" s="89"/>
    </row>
    <row r="33" spans="1:12" ht="12.4" customHeight="1" x14ac:dyDescent="0.35">
      <c r="B33" s="16"/>
      <c r="C33" s="16"/>
      <c r="D33" s="16"/>
      <c r="E33" s="16"/>
      <c r="F33" s="9"/>
    </row>
    <row r="34" spans="1:12" ht="9.1999999999999993" customHeight="1" x14ac:dyDescent="0.35">
      <c r="B34" s="16"/>
      <c r="C34" s="16"/>
      <c r="D34" s="16"/>
      <c r="E34" s="16"/>
      <c r="F34" s="9"/>
    </row>
    <row r="35" spans="1:12" ht="28.15" customHeight="1" x14ac:dyDescent="0.25">
      <c r="A35" s="197" t="s">
        <v>27</v>
      </c>
      <c r="B35" s="197"/>
      <c r="C35" s="197"/>
      <c r="D35" s="197"/>
      <c r="E35" s="197"/>
      <c r="F35" s="197"/>
      <c r="G35" s="197"/>
      <c r="H35" s="197"/>
      <c r="I35" s="197"/>
      <c r="J35" s="197"/>
      <c r="K35" s="197"/>
      <c r="L35" s="197"/>
    </row>
    <row r="36" spans="1:12" x14ac:dyDescent="0.25">
      <c r="B36" s="90"/>
      <c r="C36" s="90"/>
      <c r="D36" s="25"/>
      <c r="E36" s="25"/>
      <c r="F36" s="25"/>
      <c r="G36" s="25"/>
      <c r="H36" s="25"/>
    </row>
    <row r="37" spans="1:12" ht="22.5" customHeight="1" x14ac:dyDescent="0.25">
      <c r="B37" s="91"/>
      <c r="C37" s="92"/>
      <c r="D37" s="184" t="s">
        <v>28</v>
      </c>
      <c r="E37" s="184"/>
      <c r="F37" s="184" t="s">
        <v>29</v>
      </c>
      <c r="G37" s="184"/>
      <c r="H37" s="74" t="s">
        <v>16</v>
      </c>
    </row>
    <row r="38" spans="1:12" x14ac:dyDescent="0.25">
      <c r="B38" s="35" t="s">
        <v>17</v>
      </c>
      <c r="C38" s="75"/>
      <c r="D38" s="193">
        <v>1.3</v>
      </c>
      <c r="E38" s="193"/>
      <c r="F38" s="182">
        <f>D4*D38</f>
        <v>0.78</v>
      </c>
      <c r="G38" s="182"/>
      <c r="H38" s="80"/>
    </row>
    <row r="39" spans="1:12" x14ac:dyDescent="0.25">
      <c r="B39" s="42" t="s">
        <v>18</v>
      </c>
      <c r="C39" s="43"/>
      <c r="D39" s="188">
        <v>1.38</v>
      </c>
      <c r="E39" s="188"/>
      <c r="F39" s="186">
        <f>D39*D4</f>
        <v>0.82799999999999996</v>
      </c>
      <c r="G39" s="186"/>
      <c r="H39" s="46"/>
    </row>
    <row r="40" spans="1:12" x14ac:dyDescent="0.25">
      <c r="B40" s="47" t="s">
        <v>19</v>
      </c>
      <c r="C40" s="48"/>
      <c r="D40" s="188">
        <f>D39+(D39/2)</f>
        <v>2.0699999999999998</v>
      </c>
      <c r="E40" s="188"/>
      <c r="F40" s="186">
        <f>D40*D4</f>
        <v>1.2419999999999998</v>
      </c>
      <c r="G40" s="186"/>
      <c r="H40" s="50"/>
    </row>
    <row r="41" spans="1:12" x14ac:dyDescent="0.25">
      <c r="B41" s="51" t="s">
        <v>20</v>
      </c>
      <c r="C41" s="85"/>
      <c r="D41" s="190">
        <f>D39*2</f>
        <v>2.76</v>
      </c>
      <c r="E41" s="190"/>
      <c r="F41" s="191">
        <f>D41*D4</f>
        <v>1.6559999999999999</v>
      </c>
      <c r="G41" s="191"/>
      <c r="H41" s="89"/>
    </row>
    <row r="42" spans="1:12" ht="14.85" customHeight="1" x14ac:dyDescent="0.35">
      <c r="B42" s="16"/>
      <c r="C42" s="16"/>
      <c r="D42" s="16"/>
      <c r="E42" s="16"/>
      <c r="F42" s="9"/>
    </row>
    <row r="43" spans="1:12" x14ac:dyDescent="0.25">
      <c r="B43" s="192" t="s">
        <v>30</v>
      </c>
      <c r="C43" s="192"/>
      <c r="D43" s="192"/>
      <c r="E43" s="192"/>
      <c r="F43" s="192"/>
      <c r="G43" s="192"/>
      <c r="H43" s="192"/>
      <c r="I43" s="192"/>
      <c r="J43" s="192"/>
      <c r="K43" s="192"/>
      <c r="L43" s="192"/>
    </row>
    <row r="44" spans="1:12" x14ac:dyDescent="0.25">
      <c r="B44" s="192"/>
      <c r="C44" s="192"/>
      <c r="D44" s="192"/>
      <c r="E44" s="192"/>
      <c r="F44" s="192"/>
      <c r="G44" s="192"/>
      <c r="H44" s="192"/>
      <c r="I44" s="192"/>
      <c r="J44" s="192"/>
      <c r="K44" s="192"/>
      <c r="L44" s="192"/>
    </row>
    <row r="45" spans="1:12" ht="25.7" customHeight="1" x14ac:dyDescent="0.25">
      <c r="B45" s="25" t="s">
        <v>31</v>
      </c>
      <c r="C45" s="25"/>
      <c r="D45" s="184" t="s">
        <v>28</v>
      </c>
      <c r="E45" s="184"/>
      <c r="F45" s="184" t="s">
        <v>29</v>
      </c>
      <c r="G45" s="184"/>
    </row>
    <row r="46" spans="1:12" ht="15.75" x14ac:dyDescent="0.25">
      <c r="B46" s="94" t="s">
        <v>32</v>
      </c>
      <c r="C46" s="95"/>
      <c r="D46" s="188">
        <v>5.16</v>
      </c>
      <c r="E46" s="188"/>
      <c r="F46" s="186">
        <f>D46*D4</f>
        <v>3.0960000000000001</v>
      </c>
      <c r="G46" s="186"/>
    </row>
    <row r="47" spans="1:12" ht="16.5" customHeight="1" x14ac:dyDescent="0.35">
      <c r="B47" s="16"/>
      <c r="C47" s="16"/>
      <c r="D47" s="16"/>
      <c r="E47" s="16"/>
      <c r="F47" s="9"/>
    </row>
    <row r="48" spans="1:12" ht="24.95" customHeight="1" x14ac:dyDescent="0.25">
      <c r="B48" s="189" t="s">
        <v>33</v>
      </c>
      <c r="C48" s="189"/>
      <c r="D48" s="189"/>
      <c r="E48" s="189"/>
      <c r="F48" s="189"/>
      <c r="G48" s="189"/>
      <c r="H48" s="189"/>
      <c r="I48" s="189"/>
      <c r="J48" s="189"/>
      <c r="K48" s="189"/>
    </row>
    <row r="49" spans="1:11" ht="27.4" customHeight="1" x14ac:dyDescent="0.25">
      <c r="B49" s="96"/>
      <c r="C49" s="96"/>
      <c r="D49" s="184" t="s">
        <v>28</v>
      </c>
      <c r="E49" s="184"/>
      <c r="F49" s="184" t="s">
        <v>29</v>
      </c>
      <c r="G49" s="184"/>
    </row>
    <row r="50" spans="1:11" ht="18.399999999999999" customHeight="1" x14ac:dyDescent="0.25">
      <c r="B50" s="97" t="s">
        <v>34</v>
      </c>
      <c r="C50" s="20"/>
      <c r="D50" s="187">
        <v>124</v>
      </c>
      <c r="E50" s="187"/>
      <c r="F50" s="182">
        <f>D50*D4</f>
        <v>74.399999999999991</v>
      </c>
      <c r="G50" s="182"/>
    </row>
    <row r="51" spans="1:11" ht="26.45" customHeight="1" x14ac:dyDescent="0.25">
      <c r="B51" s="183" t="s">
        <v>35</v>
      </c>
      <c r="C51" s="183"/>
      <c r="D51" s="183"/>
      <c r="E51" s="183"/>
      <c r="F51" s="183"/>
      <c r="G51" s="183"/>
      <c r="H51" s="183"/>
      <c r="I51" s="183"/>
      <c r="J51" s="183"/>
    </row>
    <row r="52" spans="1:11" ht="25.7" customHeight="1" x14ac:dyDescent="0.25">
      <c r="B52" s="97"/>
      <c r="C52" s="20"/>
      <c r="D52" s="184" t="s">
        <v>28</v>
      </c>
      <c r="E52" s="184"/>
      <c r="F52" s="184" t="s">
        <v>29</v>
      </c>
      <c r="G52" s="184"/>
    </row>
    <row r="53" spans="1:11" ht="15.75" x14ac:dyDescent="0.25">
      <c r="B53" s="97" t="s">
        <v>34</v>
      </c>
      <c r="C53" s="20"/>
      <c r="D53" s="185">
        <v>62</v>
      </c>
      <c r="E53" s="185"/>
      <c r="F53" s="186">
        <f>D53*D4</f>
        <v>37.199999999999996</v>
      </c>
      <c r="G53" s="186"/>
    </row>
    <row r="54" spans="1:11" ht="39.75" customHeight="1" x14ac:dyDescent="0.25">
      <c r="A54" s="183" t="s">
        <v>36</v>
      </c>
      <c r="B54" s="183"/>
      <c r="C54" s="183"/>
      <c r="D54" s="183"/>
      <c r="E54" s="183"/>
      <c r="F54" s="183"/>
      <c r="G54" s="183"/>
      <c r="H54" s="183"/>
      <c r="I54" s="183"/>
      <c r="J54" s="98"/>
      <c r="K54" s="98"/>
    </row>
    <row r="55" spans="1:11" ht="21.6" customHeight="1" x14ac:dyDescent="0.25">
      <c r="B55" s="99"/>
      <c r="C55" s="96"/>
      <c r="D55" s="184" t="s">
        <v>28</v>
      </c>
      <c r="E55" s="184"/>
      <c r="F55" s="184" t="s">
        <v>29</v>
      </c>
      <c r="G55" s="184"/>
    </row>
    <row r="56" spans="1:11" ht="20.65" customHeight="1" x14ac:dyDescent="0.25">
      <c r="B56" s="97" t="s">
        <v>37</v>
      </c>
      <c r="C56" s="96"/>
      <c r="D56" s="181">
        <v>5.16</v>
      </c>
      <c r="E56" s="181"/>
      <c r="F56" s="182">
        <f>D56*D4</f>
        <v>3.0960000000000001</v>
      </c>
      <c r="G56" s="182"/>
    </row>
    <row r="57" spans="1:11" ht="30.6" customHeight="1" x14ac:dyDescent="0.25">
      <c r="B57" s="183" t="s">
        <v>38</v>
      </c>
      <c r="C57" s="183"/>
      <c r="D57" s="183"/>
      <c r="E57" s="183"/>
      <c r="F57" s="183"/>
      <c r="G57" s="183"/>
      <c r="H57" s="183"/>
      <c r="I57" s="183"/>
      <c r="J57" s="183"/>
    </row>
    <row r="58" spans="1:11" ht="23.25" customHeight="1" x14ac:dyDescent="0.25">
      <c r="B58" s="96"/>
      <c r="C58" s="96"/>
      <c r="D58" s="184" t="s">
        <v>28</v>
      </c>
      <c r="E58" s="184"/>
      <c r="F58" s="184" t="s">
        <v>29</v>
      </c>
      <c r="G58" s="184"/>
    </row>
    <row r="59" spans="1:11" ht="15.75" x14ac:dyDescent="0.25">
      <c r="B59" s="97" t="s">
        <v>39</v>
      </c>
      <c r="C59" s="25"/>
      <c r="D59" s="181">
        <v>15.5</v>
      </c>
      <c r="E59" s="181"/>
      <c r="F59" s="182">
        <f>D59*D4</f>
        <v>9.2999999999999989</v>
      </c>
      <c r="G59" s="182"/>
    </row>
    <row r="61" spans="1:11" ht="19.149999999999999" customHeight="1" x14ac:dyDescent="0.25"/>
    <row r="62" spans="1:11" ht="43.9" customHeight="1" x14ac:dyDescent="0.25">
      <c r="B62" s="100" t="s">
        <v>40</v>
      </c>
      <c r="C62" s="101" t="s">
        <v>41</v>
      </c>
      <c r="D62" s="102" t="s">
        <v>42</v>
      </c>
      <c r="E62" s="101" t="s">
        <v>41</v>
      </c>
      <c r="F62" s="102" t="s">
        <v>43</v>
      </c>
    </row>
    <row r="63" spans="1:11" ht="48" customHeight="1" x14ac:dyDescent="0.25">
      <c r="B63" s="103" t="s">
        <v>93</v>
      </c>
      <c r="C63" s="104">
        <v>2.48</v>
      </c>
      <c r="D63" s="93">
        <f>C63*D3</f>
        <v>74.400000000000006</v>
      </c>
      <c r="E63" s="105">
        <v>3.7181999999999999</v>
      </c>
      <c r="F63" s="93">
        <f>E63*D3</f>
        <v>111.54599999999999</v>
      </c>
    </row>
    <row r="64" spans="1:11" ht="45.6" customHeight="1" x14ac:dyDescent="0.25">
      <c r="B64" s="106" t="s">
        <v>94</v>
      </c>
      <c r="C64" s="104">
        <f>C63/2</f>
        <v>1.24</v>
      </c>
      <c r="D64" s="93">
        <f>C64*D3</f>
        <v>37.200000000000003</v>
      </c>
      <c r="E64" s="107"/>
      <c r="F64" s="107"/>
    </row>
    <row r="65" ht="19.899999999999999" customHeight="1" x14ac:dyDescent="0.25"/>
  </sheetData>
  <mergeCells count="39">
    <mergeCell ref="B6:E6"/>
    <mergeCell ref="B12:J12"/>
    <mergeCell ref="B25:L26"/>
    <mergeCell ref="A35:L35"/>
    <mergeCell ref="D37:E37"/>
    <mergeCell ref="F37:G37"/>
    <mergeCell ref="D38:E38"/>
    <mergeCell ref="F38:G38"/>
    <mergeCell ref="D39:E39"/>
    <mergeCell ref="F39:G39"/>
    <mergeCell ref="D40:E40"/>
    <mergeCell ref="F40:G40"/>
    <mergeCell ref="D41:E41"/>
    <mergeCell ref="F41:G41"/>
    <mergeCell ref="B43:L44"/>
    <mergeCell ref="D45:E45"/>
    <mergeCell ref="F45:G45"/>
    <mergeCell ref="D46:E46"/>
    <mergeCell ref="F46:G46"/>
    <mergeCell ref="B48:K48"/>
    <mergeCell ref="D49:E49"/>
    <mergeCell ref="F49:G49"/>
    <mergeCell ref="D50:E50"/>
    <mergeCell ref="F50:G50"/>
    <mergeCell ref="B51:J51"/>
    <mergeCell ref="D52:E52"/>
    <mergeCell ref="F52:G52"/>
    <mergeCell ref="D53:E53"/>
    <mergeCell ref="F53:G53"/>
    <mergeCell ref="A54:I54"/>
    <mergeCell ref="D55:E55"/>
    <mergeCell ref="F55:G55"/>
    <mergeCell ref="D59:E59"/>
    <mergeCell ref="F59:G59"/>
    <mergeCell ref="D56:E56"/>
    <mergeCell ref="F56:G56"/>
    <mergeCell ref="B57:J57"/>
    <mergeCell ref="D58:E58"/>
    <mergeCell ref="F58:G58"/>
  </mergeCells>
  <pageMargins left="8.5416666666666696E-2" right="7.0833333333333304E-2" top="0.17013888888888901" bottom="0.101388888888889"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pageSetUpPr fitToPage="1"/>
  </sheetPr>
  <dimension ref="A1:H44"/>
  <sheetViews>
    <sheetView zoomScale="90" zoomScaleNormal="90" workbookViewId="0">
      <selection activeCell="B32" sqref="B32:H34"/>
    </sheetView>
  </sheetViews>
  <sheetFormatPr defaultRowHeight="15" x14ac:dyDescent="0.25"/>
  <cols>
    <col min="1" max="1" width="2.85546875" style="1" customWidth="1"/>
    <col min="2" max="2" width="66.5703125" bestFit="1" customWidth="1"/>
    <col min="3" max="3" width="15.5703125" bestFit="1" customWidth="1"/>
    <col min="4" max="4" width="9.42578125" customWidth="1"/>
    <col min="5" max="5" width="10.140625" customWidth="1"/>
    <col min="6" max="6" width="11.85546875" customWidth="1"/>
    <col min="7" max="7" width="12.42578125" customWidth="1"/>
    <col min="8" max="8" width="13" customWidth="1"/>
    <col min="9" max="1025" width="9.42578125" customWidth="1"/>
  </cols>
  <sheetData>
    <row r="1" spans="2:8" ht="18.75" x14ac:dyDescent="0.25">
      <c r="B1" s="201" t="s">
        <v>44</v>
      </c>
      <c r="C1" s="201"/>
      <c r="D1" s="201"/>
      <c r="E1" s="108"/>
      <c r="F1" s="202" t="s">
        <v>45</v>
      </c>
      <c r="G1" s="202"/>
      <c r="H1" s="109">
        <v>0.6</v>
      </c>
    </row>
    <row r="2" spans="2:8" ht="21" x14ac:dyDescent="0.35">
      <c r="C2" s="108"/>
      <c r="D2" s="108"/>
      <c r="E2" s="108"/>
      <c r="F2" s="16"/>
      <c r="G2" s="16"/>
    </row>
    <row r="3" spans="2:8" x14ac:dyDescent="0.25">
      <c r="B3" s="203" t="s">
        <v>46</v>
      </c>
      <c r="C3" s="203"/>
      <c r="D3" s="203"/>
      <c r="E3" s="203"/>
      <c r="F3" s="203"/>
      <c r="G3" s="203"/>
      <c r="H3" s="110">
        <v>1.9</v>
      </c>
    </row>
    <row r="4" spans="2:8" x14ac:dyDescent="0.25">
      <c r="B4" s="111"/>
      <c r="C4" s="111"/>
      <c r="D4" s="111"/>
      <c r="E4" s="111"/>
      <c r="F4" s="111"/>
      <c r="G4" s="111"/>
      <c r="H4" s="112"/>
    </row>
    <row r="5" spans="2:8" ht="20.65" customHeight="1" x14ac:dyDescent="0.25">
      <c r="B5" s="203" t="s">
        <v>47</v>
      </c>
      <c r="C5" s="203"/>
      <c r="D5" s="203"/>
      <c r="E5" s="203"/>
      <c r="F5" s="203"/>
      <c r="G5" s="203"/>
      <c r="H5" s="113">
        <f>H1*H3</f>
        <v>1.1399999999999999</v>
      </c>
    </row>
    <row r="6" spans="2:8" ht="17.100000000000001" customHeight="1" x14ac:dyDescent="0.25">
      <c r="B6" s="203" t="s">
        <v>48</v>
      </c>
      <c r="C6" s="203"/>
      <c r="D6" s="203"/>
      <c r="E6" s="203"/>
      <c r="F6" s="203"/>
      <c r="G6" s="203"/>
      <c r="H6" s="114">
        <v>0.34</v>
      </c>
    </row>
    <row r="7" spans="2:8" ht="9.75" customHeight="1" x14ac:dyDescent="0.3">
      <c r="B7" s="115"/>
      <c r="C7" s="115"/>
      <c r="D7" s="115"/>
      <c r="E7" s="115"/>
      <c r="F7" s="116"/>
      <c r="G7" s="116"/>
      <c r="H7" s="4"/>
    </row>
    <row r="8" spans="2:8" x14ac:dyDescent="0.25">
      <c r="B8" s="21" t="s">
        <v>4</v>
      </c>
      <c r="C8" s="117" t="s">
        <v>5</v>
      </c>
      <c r="D8" s="118"/>
      <c r="E8" s="119"/>
      <c r="F8" s="21" t="s">
        <v>6</v>
      </c>
      <c r="G8" s="120">
        <v>0</v>
      </c>
      <c r="H8" s="121"/>
    </row>
    <row r="9" spans="2:8" x14ac:dyDescent="0.25">
      <c r="B9" s="24"/>
      <c r="C9" s="24" t="s">
        <v>49</v>
      </c>
      <c r="D9" s="122">
        <v>0.5</v>
      </c>
      <c r="E9" s="123"/>
      <c r="F9" s="124"/>
      <c r="G9" s="125"/>
      <c r="H9" s="126"/>
    </row>
    <row r="10" spans="2:8" x14ac:dyDescent="0.25">
      <c r="B10" s="25"/>
      <c r="C10" s="25"/>
      <c r="D10" s="25"/>
      <c r="E10" s="25"/>
      <c r="F10" s="25"/>
      <c r="G10" s="25"/>
      <c r="H10" s="25"/>
    </row>
    <row r="11" spans="2:8" ht="15.75" x14ac:dyDescent="0.25">
      <c r="B11" s="127" t="s">
        <v>50</v>
      </c>
      <c r="C11" s="25"/>
      <c r="D11" s="25"/>
      <c r="E11" s="25"/>
      <c r="F11" s="25"/>
      <c r="G11" s="25"/>
      <c r="H11" s="25"/>
    </row>
    <row r="12" spans="2:8" x14ac:dyDescent="0.25">
      <c r="B12" s="25"/>
      <c r="C12" s="25"/>
      <c r="D12" s="25"/>
      <c r="E12" s="25"/>
      <c r="F12" s="25"/>
      <c r="G12" s="25"/>
      <c r="H12" s="25"/>
    </row>
    <row r="13" spans="2:8" ht="30.6" customHeight="1" x14ac:dyDescent="0.25">
      <c r="B13" s="128"/>
      <c r="C13" s="95"/>
      <c r="D13" s="129"/>
      <c r="E13" s="129"/>
      <c r="F13" s="95"/>
      <c r="G13" s="130" t="s">
        <v>51</v>
      </c>
      <c r="H13" s="130" t="s">
        <v>52</v>
      </c>
    </row>
    <row r="14" spans="2:8" x14ac:dyDescent="0.25">
      <c r="B14" s="128" t="s">
        <v>53</v>
      </c>
      <c r="C14" s="95"/>
      <c r="D14" s="129"/>
      <c r="E14" s="129"/>
      <c r="F14" s="95"/>
      <c r="G14" s="45">
        <f>H5</f>
        <v>1.1399999999999999</v>
      </c>
      <c r="H14" s="49">
        <f>G14*(1+$D$9)</f>
        <v>1.71</v>
      </c>
    </row>
    <row r="15" spans="2:8" ht="53.1" customHeight="1" x14ac:dyDescent="0.25">
      <c r="B15" s="131" t="s">
        <v>54</v>
      </c>
      <c r="C15" s="95"/>
      <c r="D15" s="129"/>
      <c r="E15" s="129"/>
      <c r="F15" s="95"/>
      <c r="G15" s="45">
        <f>H6</f>
        <v>0.34</v>
      </c>
      <c r="H15" s="49">
        <f>G15*(1+$D$9)</f>
        <v>0.51</v>
      </c>
    </row>
    <row r="16" spans="2:8" ht="9" customHeight="1" x14ac:dyDescent="0.25">
      <c r="B16" s="132"/>
      <c r="C16" s="132"/>
      <c r="D16" s="25"/>
      <c r="E16" s="25"/>
      <c r="F16" s="25"/>
      <c r="G16" s="25"/>
      <c r="H16" s="25"/>
    </row>
    <row r="17" spans="2:8" x14ac:dyDescent="0.25">
      <c r="B17" s="25" t="s">
        <v>55</v>
      </c>
      <c r="C17" s="133" t="s">
        <v>56</v>
      </c>
      <c r="D17" s="134"/>
      <c r="E17" s="135">
        <v>1</v>
      </c>
      <c r="F17" s="20"/>
      <c r="G17" s="20"/>
      <c r="H17" s="20"/>
    </row>
    <row r="18" spans="2:8" x14ac:dyDescent="0.25">
      <c r="B18" s="25" t="s">
        <v>57</v>
      </c>
      <c r="C18" s="133" t="s">
        <v>58</v>
      </c>
      <c r="D18" s="133"/>
      <c r="E18" s="135">
        <v>2</v>
      </c>
      <c r="F18" s="20"/>
      <c r="G18" s="20"/>
      <c r="H18" s="20"/>
    </row>
    <row r="19" spans="2:8" x14ac:dyDescent="0.25">
      <c r="B19" s="25" t="s">
        <v>59</v>
      </c>
      <c r="C19" s="133" t="s">
        <v>60</v>
      </c>
      <c r="D19" s="133"/>
      <c r="E19" s="135">
        <v>4</v>
      </c>
      <c r="F19" s="20"/>
      <c r="G19" s="20"/>
      <c r="H19" s="20"/>
    </row>
    <row r="20" spans="2:8" x14ac:dyDescent="0.25">
      <c r="B20" s="25" t="s">
        <v>61</v>
      </c>
      <c r="C20" s="133" t="s">
        <v>62</v>
      </c>
      <c r="D20" s="133"/>
      <c r="E20" s="135">
        <v>24</v>
      </c>
      <c r="F20" s="20"/>
      <c r="G20" s="20"/>
      <c r="H20" s="20"/>
    </row>
    <row r="21" spans="2:8" ht="7.5" customHeight="1" x14ac:dyDescent="0.25">
      <c r="B21" s="25"/>
      <c r="C21" s="25"/>
      <c r="D21" s="25"/>
      <c r="E21" s="25"/>
      <c r="F21" s="25"/>
      <c r="G21" s="25"/>
      <c r="H21" s="25"/>
    </row>
    <row r="22" spans="2:8" ht="7.5" customHeight="1" x14ac:dyDescent="0.25">
      <c r="B22" s="25"/>
      <c r="C22" s="25"/>
      <c r="D22" s="25"/>
      <c r="E22" s="25"/>
      <c r="F22" s="25"/>
      <c r="G22" s="25"/>
      <c r="H22" s="25"/>
    </row>
    <row r="23" spans="2:8" x14ac:dyDescent="0.25">
      <c r="B23" s="75" t="s">
        <v>63</v>
      </c>
      <c r="C23" s="136"/>
      <c r="D23" s="137">
        <v>10</v>
      </c>
      <c r="E23" s="137">
        <v>15</v>
      </c>
      <c r="F23" s="137">
        <v>20</v>
      </c>
      <c r="G23" s="137">
        <v>25</v>
      </c>
      <c r="H23" s="137">
        <v>30</v>
      </c>
    </row>
    <row r="24" spans="2:8" x14ac:dyDescent="0.25">
      <c r="B24" s="25"/>
      <c r="C24" s="25"/>
      <c r="D24" s="25"/>
      <c r="E24" s="25"/>
      <c r="F24" s="25"/>
      <c r="G24" s="25"/>
      <c r="H24" s="25"/>
    </row>
    <row r="25" spans="2:8" x14ac:dyDescent="0.25">
      <c r="B25" s="128" t="s">
        <v>51</v>
      </c>
      <c r="C25" s="95"/>
      <c r="D25" s="138">
        <f>$G$14</f>
        <v>1.1399999999999999</v>
      </c>
      <c r="E25" s="138">
        <f>D25+$G$15</f>
        <v>1.48</v>
      </c>
      <c r="F25" s="138">
        <f>E25+$G$15</f>
        <v>1.82</v>
      </c>
      <c r="G25" s="138">
        <f>F25+$G$15</f>
        <v>2.16</v>
      </c>
      <c r="H25" s="138">
        <f>G25+$G$15</f>
        <v>2.5</v>
      </c>
    </row>
    <row r="26" spans="2:8" x14ac:dyDescent="0.25">
      <c r="B26" s="128" t="s">
        <v>52</v>
      </c>
      <c r="C26" s="95"/>
      <c r="D26" s="138">
        <f>$H$14</f>
        <v>1.71</v>
      </c>
      <c r="E26" s="138">
        <f>D26+$H$15</f>
        <v>2.2199999999999998</v>
      </c>
      <c r="F26" s="138">
        <f>E26+$H$15</f>
        <v>2.7299999999999995</v>
      </c>
      <c r="G26" s="138">
        <f>F26+$H$15</f>
        <v>3.2399999999999993</v>
      </c>
      <c r="H26" s="138">
        <f>G26+$H$15</f>
        <v>3.7499999999999991</v>
      </c>
    </row>
    <row r="27" spans="2:8" hidden="1" x14ac:dyDescent="0.25">
      <c r="B27" s="139" t="s">
        <v>64</v>
      </c>
      <c r="C27" s="140"/>
      <c r="D27" s="49">
        <f t="shared" ref="D27:H28" si="0">D25*(1+$G$8)</f>
        <v>1.1399999999999999</v>
      </c>
      <c r="E27" s="49">
        <f t="shared" si="0"/>
        <v>1.48</v>
      </c>
      <c r="F27" s="49">
        <f t="shared" si="0"/>
        <v>1.82</v>
      </c>
      <c r="G27" s="49">
        <f t="shared" si="0"/>
        <v>2.16</v>
      </c>
      <c r="H27" s="49">
        <f t="shared" si="0"/>
        <v>2.5</v>
      </c>
    </row>
    <row r="28" spans="2:8" hidden="1" x14ac:dyDescent="0.25">
      <c r="B28" s="139" t="s">
        <v>65</v>
      </c>
      <c r="C28" s="140"/>
      <c r="D28" s="49">
        <f t="shared" si="0"/>
        <v>1.71</v>
      </c>
      <c r="E28" s="49">
        <f t="shared" si="0"/>
        <v>2.2199999999999998</v>
      </c>
      <c r="F28" s="49">
        <f t="shared" si="0"/>
        <v>2.7299999999999995</v>
      </c>
      <c r="G28" s="49">
        <f t="shared" si="0"/>
        <v>3.2399999999999993</v>
      </c>
      <c r="H28" s="49">
        <f t="shared" si="0"/>
        <v>3.7499999999999991</v>
      </c>
    </row>
    <row r="29" spans="2:8" x14ac:dyDescent="0.25">
      <c r="B29" s="124"/>
      <c r="C29" s="124"/>
      <c r="D29" s="141"/>
      <c r="E29" s="141"/>
      <c r="F29" s="141"/>
      <c r="G29" s="141"/>
      <c r="H29" s="141"/>
    </row>
    <row r="30" spans="2:8" ht="7.5" customHeight="1" x14ac:dyDescent="0.25">
      <c r="B30" s="200"/>
      <c r="C30" s="200"/>
      <c r="D30" s="200"/>
      <c r="E30" s="200"/>
      <c r="F30" s="200"/>
      <c r="G30" s="200"/>
      <c r="H30" s="200"/>
    </row>
    <row r="31" spans="2:8" ht="7.5" customHeight="1" x14ac:dyDescent="0.25">
      <c r="B31" s="4"/>
      <c r="C31" s="4"/>
      <c r="D31" s="4"/>
      <c r="E31" s="4"/>
      <c r="F31" s="4"/>
      <c r="G31" s="4"/>
      <c r="H31" s="4"/>
    </row>
    <row r="32" spans="2:8" ht="58.35" customHeight="1" x14ac:dyDescent="0.25">
      <c r="B32" s="198" t="s">
        <v>66</v>
      </c>
      <c r="C32" s="198"/>
      <c r="D32" s="198"/>
      <c r="E32" s="198"/>
      <c r="F32" s="198"/>
      <c r="G32" s="198"/>
      <c r="H32" s="198"/>
    </row>
    <row r="33" spans="2:8" x14ac:dyDescent="0.25">
      <c r="B33" s="199"/>
      <c r="C33" s="199"/>
      <c r="D33" s="199"/>
      <c r="E33" s="199"/>
      <c r="F33" s="199"/>
      <c r="G33" s="199"/>
      <c r="H33" s="199"/>
    </row>
    <row r="34" spans="2:8" ht="7.5" customHeight="1" x14ac:dyDescent="0.25">
      <c r="B34" s="199"/>
      <c r="C34" s="199"/>
      <c r="D34" s="199"/>
      <c r="E34" s="199"/>
      <c r="F34" s="199"/>
      <c r="G34" s="199"/>
      <c r="H34" s="199"/>
    </row>
    <row r="35" spans="2:8" ht="19.149999999999999" customHeight="1" x14ac:dyDescent="0.25"/>
    <row r="36" spans="2:8" ht="16.350000000000001" customHeight="1" x14ac:dyDescent="0.25"/>
    <row r="38" spans="2:8" ht="44.25" customHeight="1" x14ac:dyDescent="0.25"/>
    <row r="40" spans="2:8" ht="24.6" customHeight="1" x14ac:dyDescent="0.25"/>
    <row r="41" spans="2:8" ht="14.1" customHeight="1" x14ac:dyDescent="0.25"/>
    <row r="44" spans="2:8" ht="63" customHeight="1" x14ac:dyDescent="0.25"/>
  </sheetData>
  <mergeCells count="7">
    <mergeCell ref="B32:H34"/>
    <mergeCell ref="B30:H30"/>
    <mergeCell ref="B1:D1"/>
    <mergeCell ref="F1:G1"/>
    <mergeCell ref="B3:G3"/>
    <mergeCell ref="B5:G5"/>
    <mergeCell ref="B6:G6"/>
  </mergeCells>
  <pageMargins left="5.6250000000000001E-2" right="0.15833333333333299" top="0.74791666666666701" bottom="0.74791666666666701" header="0.51180555555555496" footer="0.51180555555555496"/>
  <pageSetup paperSize="9" scale="92"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MJ27"/>
  <sheetViews>
    <sheetView tabSelected="1" topLeftCell="A10" zoomScale="90" zoomScaleNormal="90" workbookViewId="0">
      <selection activeCell="G21" sqref="G21"/>
    </sheetView>
  </sheetViews>
  <sheetFormatPr defaultRowHeight="15" x14ac:dyDescent="0.25"/>
  <cols>
    <col min="1" max="1" width="4.28515625" customWidth="1"/>
    <col min="2" max="2" width="74.140625" customWidth="1"/>
    <col min="3" max="4" width="12" customWidth="1"/>
    <col min="5" max="5" width="11.5703125" customWidth="1"/>
    <col min="6" max="6" width="10.140625" customWidth="1"/>
    <col min="7" max="7" width="9.42578125" customWidth="1"/>
    <col min="8" max="8" width="10.42578125" customWidth="1"/>
    <col min="9" max="1019" width="12" customWidth="1"/>
  </cols>
  <sheetData>
    <row r="2" spans="1:1024" x14ac:dyDescent="0.25">
      <c r="A2" s="142"/>
    </row>
    <row r="3" spans="1:1024" x14ac:dyDescent="0.25">
      <c r="A3" s="142"/>
      <c r="B3" s="5" t="s">
        <v>1</v>
      </c>
      <c r="C3" s="207">
        <v>30</v>
      </c>
      <c r="D3" s="207"/>
    </row>
    <row r="4" spans="1:1024" x14ac:dyDescent="0.25">
      <c r="A4" s="142"/>
      <c r="B4" s="10" t="s">
        <v>2</v>
      </c>
      <c r="C4" s="208">
        <v>0.6</v>
      </c>
      <c r="D4" s="208"/>
    </row>
    <row r="5" spans="1:1024" x14ac:dyDescent="0.25">
      <c r="A5" s="142"/>
      <c r="B5" s="14"/>
      <c r="C5" s="15"/>
      <c r="D5" s="15"/>
    </row>
    <row r="6" spans="1:1024" ht="64.5" customHeight="1" x14ac:dyDescent="0.25">
      <c r="A6" s="142"/>
      <c r="B6" s="143" t="s">
        <v>67</v>
      </c>
      <c r="C6" s="209" t="s">
        <v>68</v>
      </c>
      <c r="D6" s="209"/>
    </row>
    <row r="7" spans="1:1024" ht="26.65" customHeight="1" x14ac:dyDescent="0.25">
      <c r="A7" s="144" t="s">
        <v>69</v>
      </c>
      <c r="B7" s="145" t="s">
        <v>70</v>
      </c>
      <c r="C7" s="146"/>
      <c r="D7" s="146"/>
    </row>
    <row r="8" spans="1:1024" ht="26.65" customHeight="1" x14ac:dyDescent="0.25">
      <c r="A8" s="147" t="s">
        <v>69</v>
      </c>
      <c r="B8" s="210" t="s">
        <v>71</v>
      </c>
      <c r="C8" s="210"/>
      <c r="D8" s="210"/>
      <c r="E8" s="210"/>
    </row>
    <row r="9" spans="1:1024" ht="23.25" customHeight="1" x14ac:dyDescent="0.25">
      <c r="A9" s="144" t="s">
        <v>69</v>
      </c>
      <c r="B9" s="145" t="s">
        <v>95</v>
      </c>
    </row>
    <row r="10" spans="1:1024" ht="20.65" customHeight="1" x14ac:dyDescent="0.25">
      <c r="A10" s="144"/>
    </row>
    <row r="11" spans="1:1024" ht="21" x14ac:dyDescent="0.35">
      <c r="A11" s="142"/>
      <c r="B11" s="194" t="s">
        <v>72</v>
      </c>
      <c r="C11" s="194"/>
      <c r="D11" s="194"/>
      <c r="E11" s="194"/>
      <c r="F11" s="194"/>
    </row>
    <row r="12" spans="1:1024" x14ac:dyDescent="0.25">
      <c r="A12" s="142"/>
      <c r="C12" s="1"/>
      <c r="D12" s="1"/>
      <c r="E12" s="1"/>
      <c r="F12" s="1"/>
    </row>
    <row r="13" spans="1:1024" ht="38.1" customHeight="1" x14ac:dyDescent="0.25">
      <c r="A13" s="148"/>
      <c r="B13" s="149" t="s">
        <v>73</v>
      </c>
      <c r="C13" s="150" t="s">
        <v>41</v>
      </c>
      <c r="D13" s="204" t="s">
        <v>74</v>
      </c>
      <c r="E13" s="204"/>
      <c r="F13" s="151" t="s">
        <v>41</v>
      </c>
      <c r="G13" s="205" t="s">
        <v>75</v>
      </c>
      <c r="H13" s="205"/>
    </row>
    <row r="14" spans="1:1024" x14ac:dyDescent="0.25">
      <c r="A14" s="148"/>
      <c r="B14" s="152"/>
      <c r="C14" s="153"/>
      <c r="D14" s="154" t="s">
        <v>76</v>
      </c>
      <c r="E14" s="154" t="s">
        <v>77</v>
      </c>
      <c r="F14" s="151"/>
      <c r="G14" s="155" t="s">
        <v>76</v>
      </c>
      <c r="H14" s="151" t="s">
        <v>77</v>
      </c>
    </row>
    <row r="15" spans="1:1024" s="161" customFormat="1" ht="19.899999999999999" customHeight="1" x14ac:dyDescent="0.25">
      <c r="A15" s="156"/>
      <c r="B15" s="157" t="s">
        <v>78</v>
      </c>
      <c r="C15" s="158">
        <v>0.68859999999999999</v>
      </c>
      <c r="D15" s="159">
        <f>C3*C15</f>
        <v>20.658000000000001</v>
      </c>
      <c r="E15" s="159">
        <f>D15-(D15*10%)</f>
        <v>18.592200000000002</v>
      </c>
      <c r="F15" s="158">
        <v>2.16</v>
      </c>
      <c r="G15" s="160">
        <f>F15*C4</f>
        <v>1.296</v>
      </c>
      <c r="H15" s="160">
        <f t="shared" ref="H15:H21" si="0">G15-(G15*10%)</f>
        <v>1.1664000000000001</v>
      </c>
      <c r="AMJ15"/>
    </row>
    <row r="16" spans="1:1024" s="161" customFormat="1" ht="25.7" customHeight="1" x14ac:dyDescent="0.25">
      <c r="A16" s="156"/>
      <c r="B16" s="157" t="s">
        <v>79</v>
      </c>
      <c r="C16" s="158">
        <v>0.20658000000000001</v>
      </c>
      <c r="D16" s="159">
        <f>C3*C16</f>
        <v>6.1974</v>
      </c>
      <c r="E16" s="159">
        <f>D16-(D16*10%)</f>
        <v>5.5776599999999998</v>
      </c>
      <c r="F16" s="158">
        <v>0.64800000000000002</v>
      </c>
      <c r="G16" s="160">
        <f>F16*C4</f>
        <v>0.38879999999999998</v>
      </c>
      <c r="H16" s="160">
        <f t="shared" si="0"/>
        <v>0.34992000000000001</v>
      </c>
      <c r="AMJ16"/>
    </row>
    <row r="17" spans="1:1024" s="161" customFormat="1" ht="24" customHeight="1" x14ac:dyDescent="0.25">
      <c r="A17" s="156"/>
      <c r="B17" s="162" t="s">
        <v>80</v>
      </c>
      <c r="C17" s="158">
        <v>0.17219999999999999</v>
      </c>
      <c r="D17" s="159">
        <f>C17*C3</f>
        <v>5.1659999999999995</v>
      </c>
      <c r="E17" s="159">
        <f>D17-(D17*10%)</f>
        <v>4.6494</v>
      </c>
      <c r="F17" s="158">
        <v>0.54</v>
      </c>
      <c r="G17" s="159">
        <f>F17*C4</f>
        <v>0.32400000000000001</v>
      </c>
      <c r="H17" s="160">
        <f t="shared" si="0"/>
        <v>0.29160000000000003</v>
      </c>
      <c r="AMJ17"/>
    </row>
    <row r="18" spans="1:1024" s="161" customFormat="1" ht="20.65" customHeight="1" x14ac:dyDescent="0.25">
      <c r="A18" s="156"/>
      <c r="B18" s="163" t="s">
        <v>81</v>
      </c>
      <c r="C18" s="164"/>
      <c r="D18" s="49"/>
      <c r="E18" s="49"/>
      <c r="F18" s="158">
        <v>0.432</v>
      </c>
      <c r="G18" s="159">
        <f>F18*C4</f>
        <v>0.25919999999999999</v>
      </c>
      <c r="H18" s="160">
        <f t="shared" si="0"/>
        <v>0.23327999999999999</v>
      </c>
      <c r="AMJ18"/>
    </row>
    <row r="19" spans="1:1024" s="161" customFormat="1" ht="26.65" customHeight="1" x14ac:dyDescent="0.25">
      <c r="A19" s="156"/>
      <c r="B19" s="165" t="s">
        <v>82</v>
      </c>
      <c r="C19" s="164"/>
      <c r="D19" s="166"/>
      <c r="E19" s="49"/>
      <c r="F19" s="158">
        <v>1.08</v>
      </c>
      <c r="G19" s="167">
        <f>F19*C4</f>
        <v>0.64800000000000002</v>
      </c>
      <c r="H19" s="160">
        <f t="shared" si="0"/>
        <v>0.58320000000000005</v>
      </c>
      <c r="AMJ19"/>
    </row>
    <row r="20" spans="1:1024" s="161" customFormat="1" ht="23.25" customHeight="1" x14ac:dyDescent="0.25">
      <c r="A20" s="156"/>
      <c r="B20" s="168" t="s">
        <v>83</v>
      </c>
      <c r="C20" s="164"/>
      <c r="D20" s="166"/>
      <c r="E20" s="166"/>
      <c r="F20" s="158">
        <v>1.08</v>
      </c>
      <c r="G20" s="167">
        <f>F20*C4</f>
        <v>0.64800000000000002</v>
      </c>
      <c r="H20" s="160">
        <f t="shared" si="0"/>
        <v>0.58320000000000005</v>
      </c>
      <c r="AMJ20"/>
    </row>
    <row r="21" spans="1:1024" s="161" customFormat="1" ht="28.15" customHeight="1" x14ac:dyDescent="0.25">
      <c r="A21" s="156"/>
      <c r="B21" s="165" t="s">
        <v>84</v>
      </c>
      <c r="C21" s="164"/>
      <c r="D21" s="166"/>
      <c r="E21" s="166"/>
      <c r="F21" s="158">
        <v>0.432</v>
      </c>
      <c r="G21" s="167">
        <f>F21*C4</f>
        <v>0.25919999999999999</v>
      </c>
      <c r="H21" s="160">
        <f t="shared" si="0"/>
        <v>0.23327999999999999</v>
      </c>
      <c r="AMJ21"/>
    </row>
    <row r="22" spans="1:1024" s="161" customFormat="1" ht="28.15" customHeight="1" x14ac:dyDescent="0.25">
      <c r="A22" s="156"/>
      <c r="B22" s="169" t="s">
        <v>85</v>
      </c>
      <c r="C22" s="150" t="s">
        <v>41</v>
      </c>
      <c r="D22" s="204" t="s">
        <v>86</v>
      </c>
      <c r="E22" s="204"/>
      <c r="F22" s="170"/>
      <c r="G22" s="171"/>
      <c r="H22" s="171"/>
      <c r="AMJ22"/>
    </row>
    <row r="23" spans="1:1024" ht="15.75" customHeight="1" x14ac:dyDescent="0.25">
      <c r="A23" s="156"/>
      <c r="B23" s="172" t="s">
        <v>87</v>
      </c>
      <c r="C23" s="173">
        <v>0.5</v>
      </c>
      <c r="D23" s="206">
        <f>C23*C3</f>
        <v>15</v>
      </c>
      <c r="E23" s="206"/>
      <c r="F23" s="174"/>
      <c r="G23" s="175"/>
      <c r="H23" s="175"/>
    </row>
    <row r="24" spans="1:1024" ht="17.45" customHeight="1" x14ac:dyDescent="0.25">
      <c r="A24" s="156"/>
      <c r="B24" s="172" t="s">
        <v>88</v>
      </c>
      <c r="C24" s="173">
        <v>0.375</v>
      </c>
      <c r="D24" s="206">
        <f>C24*C3</f>
        <v>11.25</v>
      </c>
      <c r="E24" s="206"/>
      <c r="F24" s="174"/>
      <c r="G24" s="175"/>
      <c r="H24" s="175"/>
    </row>
    <row r="25" spans="1:1024" ht="182.45" customHeight="1" x14ac:dyDescent="0.25">
      <c r="A25" s="156"/>
      <c r="B25" s="176" t="s">
        <v>89</v>
      </c>
      <c r="C25" s="158">
        <v>1.24</v>
      </c>
      <c r="D25" s="159">
        <f>C3*C25</f>
        <v>37.200000000000003</v>
      </c>
      <c r="E25" s="177" t="s">
        <v>90</v>
      </c>
      <c r="F25" s="164"/>
      <c r="G25" s="166"/>
      <c r="H25" s="166"/>
    </row>
    <row r="26" spans="1:1024" ht="21.6" customHeight="1" x14ac:dyDescent="0.25">
      <c r="A26" s="156"/>
      <c r="B26" s="178" t="s">
        <v>91</v>
      </c>
      <c r="C26" s="173">
        <v>10</v>
      </c>
      <c r="D26" s="179">
        <f>C3*C26</f>
        <v>300</v>
      </c>
      <c r="E26" s="179">
        <f>D26-(D26*25%)</f>
        <v>225</v>
      </c>
      <c r="F26" s="164"/>
      <c r="G26" s="166"/>
      <c r="H26" s="166"/>
    </row>
    <row r="27" spans="1:1024" ht="20.65" customHeight="1" x14ac:dyDescent="0.25">
      <c r="A27" s="156"/>
      <c r="B27" s="178" t="s">
        <v>92</v>
      </c>
      <c r="C27" s="174"/>
      <c r="D27" s="180"/>
      <c r="E27" s="180"/>
      <c r="F27" s="158">
        <v>1.28</v>
      </c>
      <c r="G27" s="167">
        <f>F27*C4</f>
        <v>0.76800000000000002</v>
      </c>
      <c r="H27" s="160">
        <f>G27-(G27*25%)</f>
        <v>0.57600000000000007</v>
      </c>
    </row>
  </sheetData>
  <mergeCells count="10">
    <mergeCell ref="C3:D3"/>
    <mergeCell ref="C4:D4"/>
    <mergeCell ref="C6:D6"/>
    <mergeCell ref="B8:E8"/>
    <mergeCell ref="B11:F11"/>
    <mergeCell ref="D13:E13"/>
    <mergeCell ref="G13:H13"/>
    <mergeCell ref="D22:E22"/>
    <mergeCell ref="D23:E23"/>
    <mergeCell ref="D24:E24"/>
  </mergeCells>
  <pageMargins left="0.195833333333333" right="0.13750000000000001" top="1.05277777777778" bottom="1.05277777777778" header="0.78749999999999998" footer="0.78749999999999998"/>
  <pageSetup paperSize="9" firstPageNumber="0" orientation="landscape" horizontalDpi="300" verticalDpi="300" r:id="rId1"/>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Cristina Gramegna</cp:lastModifiedBy>
  <cp:revision>467</cp:revision>
  <cp:lastPrinted>2021-03-23T07:42:04Z</cp:lastPrinted>
  <dcterms:created xsi:type="dcterms:W3CDTF">2006-09-25T09:17:32Z</dcterms:created>
  <dcterms:modified xsi:type="dcterms:W3CDTF">2021-03-23T07:46:16Z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